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jenuino\Desktop\COPAS\FORMULARIOS\"/>
    </mc:Choice>
  </mc:AlternateContent>
  <bookViews>
    <workbookView xWindow="0" yWindow="0" windowWidth="28800" windowHeight="12330"/>
  </bookViews>
  <sheets>
    <sheet name="Requisição de copa" sheetId="1" r:id="rId1"/>
    <sheet name="Critérios de cálculo" sheetId="2" state="hidden" r:id="rId2"/>
    <sheet name="C.C. Set 14" sheetId="11" state="hidden" r:id="rId3"/>
  </sheets>
  <definedNames>
    <definedName name="_xlnm._FilterDatabase" localSheetId="2" hidden="1">'C.C. Set 14'!$C$1:$G$804</definedName>
  </definedNames>
  <calcPr calcId="162913"/>
</workbook>
</file>

<file path=xl/calcChain.xml><?xml version="1.0" encoding="utf-8"?>
<calcChain xmlns="http://schemas.openxmlformats.org/spreadsheetml/2006/main">
  <c r="F37" i="1" l="1"/>
  <c r="I37" i="1"/>
  <c r="L37" i="1" s="1"/>
  <c r="E37" i="1"/>
  <c r="I43" i="1" l="1"/>
  <c r="F43" i="1"/>
  <c r="E43" i="1"/>
  <c r="A804" i="11" l="1"/>
  <c r="A762" i="11"/>
  <c r="A542" i="11"/>
  <c r="A458" i="11"/>
  <c r="A290" i="11"/>
  <c r="A146" i="11"/>
  <c r="A803" i="11" l="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I35" i="1" l="1"/>
  <c r="E35" i="1"/>
  <c r="I42" i="1" l="1"/>
  <c r="I39" i="1"/>
  <c r="I41" i="1"/>
  <c r="I40" i="1"/>
  <c r="I38" i="1"/>
  <c r="L38" i="1" s="1"/>
  <c r="E38" i="1"/>
  <c r="L35" i="1"/>
  <c r="I36" i="1"/>
  <c r="F42" i="1" l="1"/>
  <c r="F44" i="1"/>
  <c r="F45" i="1"/>
  <c r="F46" i="1"/>
  <c r="F41" i="1"/>
  <c r="F40" i="1"/>
  <c r="F39" i="1"/>
  <c r="F38" i="1"/>
  <c r="F36" i="1"/>
  <c r="F35" i="1"/>
  <c r="E44" i="1"/>
  <c r="E45" i="1"/>
  <c r="E46" i="1"/>
  <c r="E42" i="1"/>
  <c r="E36" i="1"/>
  <c r="E39" i="1"/>
  <c r="E40" i="1"/>
  <c r="E41" i="1"/>
  <c r="I46" i="1" l="1"/>
  <c r="I45" i="1"/>
  <c r="I44" i="1"/>
  <c r="L43" i="1"/>
  <c r="L36" i="1"/>
  <c r="AA6" i="1"/>
  <c r="Z6" i="1"/>
  <c r="Y6" i="1"/>
  <c r="V6" i="1"/>
  <c r="U6" i="1"/>
  <c r="E48" i="1"/>
  <c r="D48" i="1" s="1"/>
  <c r="L41" i="1" l="1"/>
  <c r="L45" i="1"/>
  <c r="L40" i="1"/>
  <c r="L44" i="1"/>
  <c r="L46" i="1"/>
  <c r="W6" i="1" l="1"/>
  <c r="L42" i="1" s="1"/>
  <c r="T6" i="1"/>
  <c r="L39" i="1" s="1"/>
  <c r="K10" i="1" l="1"/>
</calcChain>
</file>

<file path=xl/sharedStrings.xml><?xml version="1.0" encoding="utf-8"?>
<sst xmlns="http://schemas.openxmlformats.org/spreadsheetml/2006/main" count="4118" uniqueCount="2274">
  <si>
    <t>Versão:</t>
  </si>
  <si>
    <t>Valor unitário</t>
  </si>
  <si>
    <t>Café</t>
  </si>
  <si>
    <t>Chá</t>
  </si>
  <si>
    <t>Guardanapo</t>
  </si>
  <si>
    <t>Itens</t>
  </si>
  <si>
    <t>Bolacha doce</t>
  </si>
  <si>
    <t>Bolacha Salgada</t>
  </si>
  <si>
    <t>Suco</t>
  </si>
  <si>
    <t>Copos plásticos</t>
  </si>
  <si>
    <t>Requisição de serviço de copa</t>
  </si>
  <si>
    <t>Solicitante:</t>
  </si>
  <si>
    <t>Duração provável:</t>
  </si>
  <si>
    <t>Local proposto para ser servido:</t>
  </si>
  <si>
    <t>Reitoria</t>
  </si>
  <si>
    <t>Pró-reitoria</t>
  </si>
  <si>
    <t>Diretoria</t>
  </si>
  <si>
    <t>Gerência</t>
  </si>
  <si>
    <t>Coordenadores</t>
  </si>
  <si>
    <t>Docentes</t>
  </si>
  <si>
    <t>Público externo</t>
  </si>
  <si>
    <t>Talheres descartáveis</t>
  </si>
  <si>
    <t>Pratos para bolo</t>
  </si>
  <si>
    <t>Bolacha salgada</t>
  </si>
  <si>
    <t>Valor mínimo</t>
  </si>
  <si>
    <t>Critérios de cálculo</t>
  </si>
  <si>
    <t>Bandeira de Melo</t>
  </si>
  <si>
    <t>Cardeal Mota - Sede</t>
  </si>
  <si>
    <t>FUNDASP</t>
  </si>
  <si>
    <t>Copo de água - descartável</t>
  </si>
  <si>
    <t>Centro de Custo :</t>
  </si>
  <si>
    <t>NOME</t>
  </si>
  <si>
    <t>ATIVO</t>
  </si>
  <si>
    <t>PERMITELANC</t>
  </si>
  <si>
    <t>2.01.01.01.01.01.01.001</t>
  </si>
  <si>
    <t>ADM. DA SECRETARIA EXECUTIVA</t>
  </si>
  <si>
    <t>1307</t>
  </si>
  <si>
    <t>2.01.01.01.01.01.01.002</t>
  </si>
  <si>
    <t>RECEPÇÃO E PROTOCOLO FUNDASP</t>
  </si>
  <si>
    <t>1308</t>
  </si>
  <si>
    <t>CONV - FIMT - MEC/SESU - Convênio 164/07</t>
  </si>
  <si>
    <t>2.01.01.01.01.01.01.004</t>
  </si>
  <si>
    <t>EVENTOS COMERCAIS</t>
  </si>
  <si>
    <t>2245</t>
  </si>
  <si>
    <t>2.01.01.01.01.01.01.005</t>
  </si>
  <si>
    <t>ASSESSORIA FUNDASP / COLIGADAS</t>
  </si>
  <si>
    <t>1263</t>
  </si>
  <si>
    <t>2.01.01.01.01.01.01.006</t>
  </si>
  <si>
    <t>PATROCÍNIO BRADESCO - REFORMA AUDITÓRIOS</t>
  </si>
  <si>
    <t>1264</t>
  </si>
  <si>
    <t>DIVISÃO DE CONTROLADORIA</t>
  </si>
  <si>
    <t>2.01.01.01.01.01.02.001</t>
  </si>
  <si>
    <t>CON - ADMINISTRAÇÃO GERAL</t>
  </si>
  <si>
    <t>1311</t>
  </si>
  <si>
    <t>2.01.01.01.01.01.02.002</t>
  </si>
  <si>
    <t>CON - NORMAS E PROCEDIMENTOS</t>
  </si>
  <si>
    <t>1312</t>
  </si>
  <si>
    <t>2.01.01.01.01.01.02.003</t>
  </si>
  <si>
    <t>CON - CUSTOS E ORÇAMENTO</t>
  </si>
  <si>
    <t>1313</t>
  </si>
  <si>
    <t>2.01.01.01.01.01.02.004</t>
  </si>
  <si>
    <t>CON - CONTRATOS E CONVÊNIOS</t>
  </si>
  <si>
    <t>1314</t>
  </si>
  <si>
    <t>2.01.01.01.01.01.02.005</t>
  </si>
  <si>
    <t>CON - CONTABILIDADE SOCIETÁRIA</t>
  </si>
  <si>
    <t>1315</t>
  </si>
  <si>
    <t>2.01.01.01.01.01.02.006</t>
  </si>
  <si>
    <t>CON - CONTABILIDADE FISCAL / FATURAMENTO</t>
  </si>
  <si>
    <t>1316</t>
  </si>
  <si>
    <t>2.01.01.01.01.01.02.007</t>
  </si>
  <si>
    <t>CON - FUNDAÇÕES</t>
  </si>
  <si>
    <t>1317</t>
  </si>
  <si>
    <t>2.01.01.01.01.01.02.008</t>
  </si>
  <si>
    <t>CON - FILANTROPIA</t>
  </si>
  <si>
    <t>1318</t>
  </si>
  <si>
    <t>2.01.01.01.01.01.02.009</t>
  </si>
  <si>
    <t>CON - APOIO E ASSESSORIA</t>
  </si>
  <si>
    <t>1319</t>
  </si>
  <si>
    <t>2.01.01.01.01.01.03.001</t>
  </si>
  <si>
    <t>DRH - ADMINISTRAÇÃO GERAL</t>
  </si>
  <si>
    <t>1321</t>
  </si>
  <si>
    <t>DRH - FOLHA DE PAGAMENTO</t>
  </si>
  <si>
    <t>2.01.01.01.01.01.03.003</t>
  </si>
  <si>
    <t>DRH - BENEFÍCIOS</t>
  </si>
  <si>
    <t>1323</t>
  </si>
  <si>
    <t>2.01.01.01.01.01.03.004</t>
  </si>
  <si>
    <t>DRH - CARGOS E SALÁRIOS</t>
  </si>
  <si>
    <t>1324</t>
  </si>
  <si>
    <t>2.01.01.01.01.01.03.005</t>
  </si>
  <si>
    <t>DRH - ADM. DE PESSOAL</t>
  </si>
  <si>
    <t>1325</t>
  </si>
  <si>
    <t>2.01.01.01.01.01.03.006</t>
  </si>
  <si>
    <t>DRH - CADASTRO ACADÊMICO</t>
  </si>
  <si>
    <t>1326</t>
  </si>
  <si>
    <t>2.01.01.01.01.01.03.007</t>
  </si>
  <si>
    <t>DRH - RECRUTAMENTO E SELEÇÃO</t>
  </si>
  <si>
    <t>1327</t>
  </si>
  <si>
    <t>2.01.01.01.01.01.03.008</t>
  </si>
  <si>
    <t>DRH - APOIO E ASSESSORIA</t>
  </si>
  <si>
    <t>1328</t>
  </si>
  <si>
    <t>2.01.01.01.01.01.03.009</t>
  </si>
  <si>
    <t>DRH - SESMT</t>
  </si>
  <si>
    <t>1329</t>
  </si>
  <si>
    <t>2.01.01.01.01.01.03.010</t>
  </si>
  <si>
    <t>DRH - AMBULATÓRIO MÉDICO</t>
  </si>
  <si>
    <t>1330</t>
  </si>
  <si>
    <t>2.01.01.01.01.01.03.011</t>
  </si>
  <si>
    <t>DRH - CIPA - COMISSÃO INTERNA DE PREVENÇÃO DE ACIDENTES</t>
  </si>
  <si>
    <t>2280</t>
  </si>
  <si>
    <t>2.01.01.01.01.01.03.012</t>
  </si>
  <si>
    <t>DRH - TREINAMENTO E DESENVOLVIMENTO</t>
  </si>
  <si>
    <t>1253</t>
  </si>
  <si>
    <t>2.01.01.01.01.01.04.001</t>
  </si>
  <si>
    <t>DSAS - ADMINISTRAÇÃO GERAL</t>
  </si>
  <si>
    <t>1332</t>
  </si>
  <si>
    <t>2.01.01.01.01.01.04.002</t>
  </si>
  <si>
    <t>DSAS - COMPRAS</t>
  </si>
  <si>
    <t>1333</t>
  </si>
  <si>
    <t>2.01.01.01.01.01.04.003</t>
  </si>
  <si>
    <t>DSAS - ALMOXARIFADO</t>
  </si>
  <si>
    <t>1334</t>
  </si>
  <si>
    <t>2.01.01.01.01.01.04.004</t>
  </si>
  <si>
    <t>1335</t>
  </si>
  <si>
    <t>2.01.01.01.01.01.04.005</t>
  </si>
  <si>
    <t>DSAS - CENTRAL DE CÓPIAS - MONTE ALEGRE</t>
  </si>
  <si>
    <t>1336</t>
  </si>
  <si>
    <t>2.01.01.01.01.01.04.006</t>
  </si>
  <si>
    <t>DSAS - TRANSPORTE</t>
  </si>
  <si>
    <t>1337</t>
  </si>
  <si>
    <t>2.01.01.01.01.01.04.007</t>
  </si>
  <si>
    <t>DSAS - LIMPEZA E CONSERVAÇÃO</t>
  </si>
  <si>
    <t>1338</t>
  </si>
  <si>
    <t>2.01.01.01.01.01.04.008</t>
  </si>
  <si>
    <t>DSAS - PROTOCOLO CENTRAL</t>
  </si>
  <si>
    <t>1339</t>
  </si>
  <si>
    <t>2.01.01.01.01.01.04.009</t>
  </si>
  <si>
    <t>DSAS - ZELADORIA</t>
  </si>
  <si>
    <t>1340</t>
  </si>
  <si>
    <t>2.01.01.01.01.01.04.010</t>
  </si>
  <si>
    <t>DSAS - COPA</t>
  </si>
  <si>
    <t>1341</t>
  </si>
  <si>
    <t>2.01.01.01.01.01.05.001</t>
  </si>
  <si>
    <t>DTI - ADMINISTRAÇÃO GERAL</t>
  </si>
  <si>
    <t>1343</t>
  </si>
  <si>
    <t>2.01.01.01.01.01.05.002</t>
  </si>
  <si>
    <t>DTI - SUPORTE</t>
  </si>
  <si>
    <t>1344</t>
  </si>
  <si>
    <t>2.01.01.01.01.01.05.003</t>
  </si>
  <si>
    <t>DTI - REDES</t>
  </si>
  <si>
    <t>1345</t>
  </si>
  <si>
    <t>2.01.01.01.01.01.05.004</t>
  </si>
  <si>
    <t>DTI - LABORÁTORIOS</t>
  </si>
  <si>
    <t>1346</t>
  </si>
  <si>
    <t>2.01.01.01.01.01.05.005</t>
  </si>
  <si>
    <t>DTI - DESENVOLVIMENTO</t>
  </si>
  <si>
    <t>1347</t>
  </si>
  <si>
    <t>2.01.01.01.01.01.05.006</t>
  </si>
  <si>
    <t>DTI - MÍDIAS DIGITAIS</t>
  </si>
  <si>
    <t>1348</t>
  </si>
  <si>
    <t>2.01.01.01.01.01.05.007</t>
  </si>
  <si>
    <t>DTI - TELEFONIA</t>
  </si>
  <si>
    <t>1349</t>
  </si>
  <si>
    <t>2.01.01.01.01.01.05.008</t>
  </si>
  <si>
    <t>DTI - AUDIO VISUAL</t>
  </si>
  <si>
    <t>1350</t>
  </si>
  <si>
    <t>2.01.01.01.01.01.06.001</t>
  </si>
  <si>
    <t>CJ - ADM. CONSULTORIA JURÍDICA</t>
  </si>
  <si>
    <t>1352</t>
  </si>
  <si>
    <t>2.01.01.01.01.01.06.002</t>
  </si>
  <si>
    <t>CJ - TRIBUTÁRIO / FILANTROPIA</t>
  </si>
  <si>
    <t>1353</t>
  </si>
  <si>
    <t>2.01.01.01.01.01.06.003</t>
  </si>
  <si>
    <t>CJ - TRABALHISTAS / CÍVEIS</t>
  </si>
  <si>
    <t>1354</t>
  </si>
  <si>
    <t>2.01.01.01.01.01.06.004</t>
  </si>
  <si>
    <t>CJ - CONTRATOS E CONVÊNIOS</t>
  </si>
  <si>
    <t>1355</t>
  </si>
  <si>
    <t>2.01.01.01.01.01.07.001</t>
  </si>
  <si>
    <t>AJ - ADM. CONSULTORIA JURÍDICA</t>
  </si>
  <si>
    <t>1357</t>
  </si>
  <si>
    <t>2.01.01.01.01.01.08.001</t>
  </si>
  <si>
    <t>ADPI - ADMINISTRAÇÃO GERAL</t>
  </si>
  <si>
    <t>1359</t>
  </si>
  <si>
    <t>2.01.01.01.01.01.08.002</t>
  </si>
  <si>
    <t>ADPI - DESENVOLVIMENTO DE PROJETOS</t>
  </si>
  <si>
    <t>1360</t>
  </si>
  <si>
    <t>2.01.01.01.01.01.08.003</t>
  </si>
  <si>
    <t>ADPI - CONTRATOS E CONVÊNIOS</t>
  </si>
  <si>
    <t>1361</t>
  </si>
  <si>
    <t>2.01.01.01.01.01.08.004</t>
  </si>
  <si>
    <t>ADPI - LICITAÇÕES</t>
  </si>
  <si>
    <t>1362</t>
  </si>
  <si>
    <t>2.01.01.01.01.01.08.100</t>
  </si>
  <si>
    <t>CONV - EMENDA SUPLICY / REFORMA DE SALAS DE AULAS</t>
  </si>
  <si>
    <t>2251</t>
  </si>
  <si>
    <t>2.01.01.01.01.01.08.101</t>
  </si>
  <si>
    <t>CONV - EDUCAÇÃO PARA A SUSTENTABILIDADE SOCIOAMBIENTAL</t>
  </si>
  <si>
    <t>1286</t>
  </si>
  <si>
    <t>2.01.01.01.01.01.09.001</t>
  </si>
  <si>
    <t>GF - ADMINISTRAÇÃO GERAL</t>
  </si>
  <si>
    <t>1364</t>
  </si>
  <si>
    <t>2.01.01.01.01.01.09.002</t>
  </si>
  <si>
    <t>GF - CONTROLE BANCÁRIO</t>
  </si>
  <si>
    <t>1365</t>
  </si>
  <si>
    <t>2.01.01.01.01.01.09.003</t>
  </si>
  <si>
    <t>GF - CONTAS A PAGAR</t>
  </si>
  <si>
    <t>1366</t>
  </si>
  <si>
    <t>2.01.01.01.01.01.09.004</t>
  </si>
  <si>
    <t>GF - TESOURARIA</t>
  </si>
  <si>
    <t>1367</t>
  </si>
  <si>
    <t>2.01.01.01.01.01.10.001</t>
  </si>
  <si>
    <t>SAE - ADMINISTRAÇÃO GERAL</t>
  </si>
  <si>
    <t>1369</t>
  </si>
  <si>
    <t>2.01.01.01.01.01.10.002</t>
  </si>
  <si>
    <t>SAE - REGISTRO ESCOLAR</t>
  </si>
  <si>
    <t>1370</t>
  </si>
  <si>
    <t>2.01.01.01.01.01.10.003</t>
  </si>
  <si>
    <t>SAE - ATENDIMENTO</t>
  </si>
  <si>
    <t>1371</t>
  </si>
  <si>
    <t>2.01.01.01.01.01.10.004</t>
  </si>
  <si>
    <t>SAE - APOIO TECNICO</t>
  </si>
  <si>
    <t>1299</t>
  </si>
  <si>
    <t>2.01.01.01.01.01.11.001</t>
  </si>
  <si>
    <t>CR - ADMINISTRAÇÃO GERAL</t>
  </si>
  <si>
    <t>1373</t>
  </si>
  <si>
    <t>2.01.01.01.01.01.11.002</t>
  </si>
  <si>
    <t>CR - CRÉDITO E COBRANÇA</t>
  </si>
  <si>
    <t>1374</t>
  </si>
  <si>
    <t>2.01.01.01.01.01.11.003</t>
  </si>
  <si>
    <t>CR - BOLSAS E MESALIDADES</t>
  </si>
  <si>
    <t>1375</t>
  </si>
  <si>
    <t>2.01.01.01.01.01.11.004</t>
  </si>
  <si>
    <t>CR - CONTROLE DE RECEBIMENTOS</t>
  </si>
  <si>
    <t>1376</t>
  </si>
  <si>
    <t>2.01.01.01.01.01.11.005</t>
  </si>
  <si>
    <t>CR - OUTRAS CONTAS A RECEBER</t>
  </si>
  <si>
    <t>1377</t>
  </si>
  <si>
    <t>2.01.01.02.01.01.01.001</t>
  </si>
  <si>
    <t>ADM. DA REITORIA</t>
  </si>
  <si>
    <t>1382</t>
  </si>
  <si>
    <t>2.01.01.02.01.01.02.001</t>
  </si>
  <si>
    <t>ADM. DA ASSESSORIA DO CONSAD</t>
  </si>
  <si>
    <t>1384</t>
  </si>
  <si>
    <t>2.01.01.02.01.02.01.001</t>
  </si>
  <si>
    <t>DCI - DIREÇÃO GERAL</t>
  </si>
  <si>
    <t>1387</t>
  </si>
  <si>
    <t>2.01.01.02.01.02.01.002</t>
  </si>
  <si>
    <t>DCI - NÚCEO DE JORNALISMO E ASSESSORIA DE IMPRENSA</t>
  </si>
  <si>
    <t>1388</t>
  </si>
  <si>
    <t>2.01.01.02.01.02.01.003</t>
  </si>
  <si>
    <t>DCI - NÚCLEO DE COMUNICAÇÃO MERCADOLÓGICA</t>
  </si>
  <si>
    <t>1389</t>
  </si>
  <si>
    <t>2.01.01.02.01.02.01.004</t>
  </si>
  <si>
    <t>DCI - NÚCLEO DE EVENTOS E CERIMONIAL</t>
  </si>
  <si>
    <t>1390</t>
  </si>
  <si>
    <t>2.01.01.02.01.02.01.005</t>
  </si>
  <si>
    <t>JORNAL - PUC EM NOTÍCIAS</t>
  </si>
  <si>
    <t>1391</t>
  </si>
  <si>
    <t>2.01.01.02.01.02.01.006</t>
  </si>
  <si>
    <t>EVE - FEIRA DO LIVRO</t>
  </si>
  <si>
    <t>1392</t>
  </si>
  <si>
    <t>2.01.01.02.01.02.01.007</t>
  </si>
  <si>
    <t>INSTITUCIONAL - FEIRAS / EVENTOS</t>
  </si>
  <si>
    <t>1250</t>
  </si>
  <si>
    <t>ASSESSORIA DE POLÍTICAS TECNOLÓGICAS - APT</t>
  </si>
  <si>
    <t>2.01.01.02.01.02.02.001</t>
  </si>
  <si>
    <t>1394</t>
  </si>
  <si>
    <t>2.01.01.02.01.02.03.001</t>
  </si>
  <si>
    <t>ASSESSORIA DE ASSUNTOS INTERNACIONAIS - AAII</t>
  </si>
  <si>
    <t>1396</t>
  </si>
  <si>
    <t>2.01.01.02.01.02.04.001</t>
  </si>
  <si>
    <t>ASSESSORIA JURÍDICA - CAJ</t>
  </si>
  <si>
    <t>1398</t>
  </si>
  <si>
    <t>OUVIDORIA PÚBLICA</t>
  </si>
  <si>
    <t>2.01.01.02.01.02.05.001</t>
  </si>
  <si>
    <t>1400</t>
  </si>
  <si>
    <t>2.01.01.02.01.02.06.001</t>
  </si>
  <si>
    <t>TV-PUC</t>
  </si>
  <si>
    <t>1402</t>
  </si>
  <si>
    <t>2.01.01.02.01.02.06.103</t>
  </si>
  <si>
    <t>CONV - TV-PUC - FADESP - CONSELHO REGIONAL DE PSICOLOGIA</t>
  </si>
  <si>
    <t>1406</t>
  </si>
  <si>
    <t>2.01.01.02.01.02.06.112</t>
  </si>
  <si>
    <t>CONV - TV-PUC - ASSOC PROCURADORES ESTADO SP</t>
  </si>
  <si>
    <t>2285</t>
  </si>
  <si>
    <t>2.01.01.02.01.02.06.113</t>
  </si>
  <si>
    <t>CONV - TV-PUC - PROJ HIST DOS BAIRROS - 5a ED-VILA GUILHERME</t>
  </si>
  <si>
    <t>2301</t>
  </si>
  <si>
    <t>EDUC</t>
  </si>
  <si>
    <t>2.01.01.02.01.02.08.001</t>
  </si>
  <si>
    <t>1412</t>
  </si>
  <si>
    <t>COMISSÃO PRÓPRIA DE AVALIAÇÃO - CPA</t>
  </si>
  <si>
    <t>2.01.01.02.01.02.09.001</t>
  </si>
  <si>
    <t>1414</t>
  </si>
  <si>
    <t>2.01.01.02.01.02.10.001</t>
  </si>
  <si>
    <t>COMITE DE ÉTICA EM PESQUISA</t>
  </si>
  <si>
    <t>1416</t>
  </si>
  <si>
    <t>2.01.01.02.01.02.11.001</t>
  </si>
  <si>
    <t>1418</t>
  </si>
  <si>
    <t>2.01.01.02.01.02.11.100</t>
  </si>
  <si>
    <t>CONV - CEDPE - GOV MS (SECOGE)</t>
  </si>
  <si>
    <t>1420</t>
  </si>
  <si>
    <t>2.01.01.02.01.02.11.101</t>
  </si>
  <si>
    <t>CONV - CEDPE - SIGS - SIST. INF. GESTÃO SOCIAL</t>
  </si>
  <si>
    <t>1421</t>
  </si>
  <si>
    <t>2.01.01.02.01.02.11.102</t>
  </si>
  <si>
    <t>CONV - CEDPE - SAS - MEMORIA DA ASSISTENCIA SOCIAL</t>
  </si>
  <si>
    <t>1422</t>
  </si>
  <si>
    <t>2.01.01.02.01.02.11.103</t>
  </si>
  <si>
    <t>CONV - CEDPE - AVAL.AÇÃO SOCIAL DA IGREJA EM SP - MITRA</t>
  </si>
  <si>
    <t>1423</t>
  </si>
  <si>
    <t>2.01.01.02.01.02.11.104</t>
  </si>
  <si>
    <t>CONV - CEDPE - PM DIADEMA - MAPA DE EXCLUSÃO</t>
  </si>
  <si>
    <t>1424</t>
  </si>
  <si>
    <t>2.01.01.02.01.02.11.105</t>
  </si>
  <si>
    <t>CONV - CEDPE - BID - HAB / SEHAB</t>
  </si>
  <si>
    <t>1425</t>
  </si>
  <si>
    <t>2.01.01.02.01.02.11.106</t>
  </si>
  <si>
    <t>CONV - CEDPE - FUNDACAO CRIANCA - PORTAL</t>
  </si>
  <si>
    <t>1426</t>
  </si>
  <si>
    <t>2.01.01.02.01.02.11.107</t>
  </si>
  <si>
    <t>CONV - CEDPE - PRO-JOVEM - UNESCO</t>
  </si>
  <si>
    <t>1427</t>
  </si>
  <si>
    <t>2.01.01.02.01.02.11.108</t>
  </si>
  <si>
    <t>CONV - CEDPE - CAPACITAÇÃO MDS - PNUD</t>
  </si>
  <si>
    <t>1428</t>
  </si>
  <si>
    <t>2.01.01.02.01.02.11.109</t>
  </si>
  <si>
    <t>CONV - CEDPE - CAPACITAC GESTORES SOCIAIS-PM MOGI DAS CRUZES</t>
  </si>
  <si>
    <t>1429</t>
  </si>
  <si>
    <t>2.01.01.02.01.02.11.110</t>
  </si>
  <si>
    <t>CONV - CEDPE - P M JOÃO PESSOA / MAPA DE EXCLUSÃO</t>
  </si>
  <si>
    <t>1430</t>
  </si>
  <si>
    <t>2.01.01.02.01.02.11.111</t>
  </si>
  <si>
    <t>CONV - CEDPE - DIAGNOST GESTORES SOCIAIS-PM MOGI DAS CRUZES</t>
  </si>
  <si>
    <t>1431</t>
  </si>
  <si>
    <t>2.01.01.02.01.02.11.112</t>
  </si>
  <si>
    <t>CONV - CEDPE - CAPACITAC TRABALHADORES DA ASSISTENCIA SOCIAL</t>
  </si>
  <si>
    <t>1432</t>
  </si>
  <si>
    <t>2.01.01.02.01.02.11.113</t>
  </si>
  <si>
    <t>CONV - CEDPE - FBB FUNDAÇÃO BANCO DO BRASIL</t>
  </si>
  <si>
    <t>1433</t>
  </si>
  <si>
    <t>2.01.01.02.01.02.11.114</t>
  </si>
  <si>
    <t>CONV - CEDPE - TOPOGRAFIA SOCIAL - DIADEMA</t>
  </si>
  <si>
    <t>1434</t>
  </si>
  <si>
    <t>2.01.01.02.01.02.11.120</t>
  </si>
  <si>
    <t>CONV - CEDPE - JUNDIAI / ASSES E SUP GESTORES PUBLICOS- SADS</t>
  </si>
  <si>
    <t>1290</t>
  </si>
  <si>
    <t>2.01.01.02.01.02.11.121</t>
  </si>
  <si>
    <t>CONV - CEDPE - CAPACIT DIAGNOST SOCIOTERRIT - SMADS/JUNDIAI</t>
  </si>
  <si>
    <t>2754</t>
  </si>
  <si>
    <t>2.01.01.02.01.02.11.122</t>
  </si>
  <si>
    <t>CONV - CEDPE - OFICINA CAPAC TEMATICA ENFRENT VULNER PARAIBA</t>
  </si>
  <si>
    <t>2304</t>
  </si>
  <si>
    <t>2.01.01.02.01.02.11.123</t>
  </si>
  <si>
    <t>2.01.01.02.01.02.12.001</t>
  </si>
  <si>
    <t>ADMINISTRAÇÃO GERAL - COMISSÃO SIND.PROC.PERMANENTE</t>
  </si>
  <si>
    <t>1438</t>
  </si>
  <si>
    <t>CEDIC - CENTRO DE DOCUMENTAÇÃO E INFORMAÇÃO CIENTÍFICA</t>
  </si>
  <si>
    <t>2.01.01.02.01.02.13.001</t>
  </si>
  <si>
    <t>1440</t>
  </si>
  <si>
    <t>2.01.01.02.01.02.13.100</t>
  </si>
  <si>
    <t>CONV - CEDIC - REACONDIC FUNDO COLECOES DIR HUMANOS BRASIL</t>
  </si>
  <si>
    <t>2758</t>
  </si>
  <si>
    <t>2.01.01.02.01.02.13.101</t>
  </si>
  <si>
    <t>CONV - CEDIC - PROJETO INP / CNBB</t>
  </si>
  <si>
    <t>2761</t>
  </si>
  <si>
    <t>2.01.01.02.01.03.01.001</t>
  </si>
  <si>
    <t>CONV - PROGRAMA TEIA DO SABER</t>
  </si>
  <si>
    <t>1443</t>
  </si>
  <si>
    <t>2.01.01.02.01.03.01.002</t>
  </si>
  <si>
    <t>CATEDRA SERGIO VIEIRA DE MELLO</t>
  </si>
  <si>
    <t>1444</t>
  </si>
  <si>
    <t>2.01.01.02.01.03.01.003</t>
  </si>
  <si>
    <t>PROJETO RESTAURO DE PREDIO SEDE</t>
  </si>
  <si>
    <t>1445</t>
  </si>
  <si>
    <t>2.01.01.02.01.03.01.004</t>
  </si>
  <si>
    <t>PROJETO CARDOSO ALMEIDA (COMFIL)</t>
  </si>
  <si>
    <t>1446</t>
  </si>
  <si>
    <t>2.01.01.02.01.03.01.005</t>
  </si>
  <si>
    <t>PDV- PROGRAMA DEMISSAO VOLUNTARIA</t>
  </si>
  <si>
    <t>1447</t>
  </si>
  <si>
    <t>2.01.01.02.01.03.01.006</t>
  </si>
  <si>
    <t>PUC - 60 ANOS</t>
  </si>
  <si>
    <t>1448</t>
  </si>
  <si>
    <t>2.01.01.02.01.03.01.007</t>
  </si>
  <si>
    <t>CONV - SECRETARIA MUNICIPAL DE EDUCACAO</t>
  </si>
  <si>
    <t>1449</t>
  </si>
  <si>
    <t>2.01.01.02.01.03.01.008</t>
  </si>
  <si>
    <t>UNIVERSIDADE ABERTA - LEI MENDONCA</t>
  </si>
  <si>
    <t>1450</t>
  </si>
  <si>
    <t>2.01.01.02.01.03.01.009</t>
  </si>
  <si>
    <t>TUCA 40 ANOS</t>
  </si>
  <si>
    <t>1451</t>
  </si>
  <si>
    <t>2.01.01.02.01.03.01.010</t>
  </si>
  <si>
    <t>1452</t>
  </si>
  <si>
    <t>2.01.01.02.01.03.01.011</t>
  </si>
  <si>
    <t>AÇÕES AFIRMATIVAS - O ALUNO NEGRO NA PUC</t>
  </si>
  <si>
    <t>1453</t>
  </si>
  <si>
    <t>2.01.01.02.01.03.01.012</t>
  </si>
  <si>
    <t>CONV - CONDIGITAL</t>
  </si>
  <si>
    <t>1454</t>
  </si>
  <si>
    <t>2.01.01.02.01.04.01.001</t>
  </si>
  <si>
    <t>ADM. DA VICE REITORIA</t>
  </si>
  <si>
    <t>1457</t>
  </si>
  <si>
    <t>2.01.01.02.01.04.01.002</t>
  </si>
  <si>
    <t>PROJETO PUC INOVAÇÃO</t>
  </si>
  <si>
    <t>1458</t>
  </si>
  <si>
    <t>2.01.01.02.01.04.01.003</t>
  </si>
  <si>
    <t>NUCLEO DE INOVACAO E TRANSFERENCIA TECNOLOGICA - NITT</t>
  </si>
  <si>
    <t>2763</t>
  </si>
  <si>
    <t>2.01.01.02.01.04.01.100</t>
  </si>
  <si>
    <t>PROJETO EMANCIPAÇÃO SUSTENTÁVEL - CEAT</t>
  </si>
  <si>
    <t>2.01.01.02.01.05.01.001</t>
  </si>
  <si>
    <t>ADM. DO GABINETE</t>
  </si>
  <si>
    <t>1461</t>
  </si>
  <si>
    <t>2.01.01.02.01.06.01.002</t>
  </si>
  <si>
    <t>ADM. SECRETARIA GERAL DA REITORIA</t>
  </si>
  <si>
    <t>1464</t>
  </si>
  <si>
    <t>2.01.01.02.01.07.01.001</t>
  </si>
  <si>
    <t>DIREÇÃO DE CAMPUS - PERDIZES</t>
  </si>
  <si>
    <t>1467</t>
  </si>
  <si>
    <t>2.01.01.02.01.07.02.001</t>
  </si>
  <si>
    <t>DIPLAD - ADMINISTRAÇÃO GERAL</t>
  </si>
  <si>
    <t>1469</t>
  </si>
  <si>
    <t>2.01.01.02.01.07.02.002</t>
  </si>
  <si>
    <t>DIPLAD - ARQUITETURA</t>
  </si>
  <si>
    <t>1470</t>
  </si>
  <si>
    <t>2.01.01.02.01.07.02.003</t>
  </si>
  <si>
    <t>DIPLAD - MANUTENÇÃO CIVIL E PREDIAL</t>
  </si>
  <si>
    <t>1471</t>
  </si>
  <si>
    <t>2.01.01.02.01.07.02.004</t>
  </si>
  <si>
    <t>DIPLAD - ENGENHARIA</t>
  </si>
  <si>
    <t>1472</t>
  </si>
  <si>
    <t>2.01.01.02.02.01.01.001</t>
  </si>
  <si>
    <t>PROPDG - ADMINISTRAÇÃO GERAL</t>
  </si>
  <si>
    <t>1476</t>
  </si>
  <si>
    <t>2.01.01.02.02.01.01.002</t>
  </si>
  <si>
    <t>LOJA DA PUC/SP</t>
  </si>
  <si>
    <t>1477</t>
  </si>
  <si>
    <t>2.01.01.02.02.01.01.003</t>
  </si>
  <si>
    <t>FUNCIONÁRIOS - DISPONIBILIDADES</t>
  </si>
  <si>
    <t>1478</t>
  </si>
  <si>
    <t>2.01.01.02.02.01.01.004</t>
  </si>
  <si>
    <t>FUNCIONÁRIOS AFASTADOS</t>
  </si>
  <si>
    <t>2.01.01.02.02.02.01.001</t>
  </si>
  <si>
    <t>PROGRAD - DIREÇÃO GERAL</t>
  </si>
  <si>
    <t>1481</t>
  </si>
  <si>
    <t>2.01.01.02.02.02.01.002</t>
  </si>
  <si>
    <t>PROGRAD - PROFESSORES - DISPONIBILIDADES</t>
  </si>
  <si>
    <t>1482</t>
  </si>
  <si>
    <t>2.01.01.02.02.02.01.003</t>
  </si>
  <si>
    <t>PROGRAD - VERBA FAP / CEPE - CONS. ENSINO E PESQUISA</t>
  </si>
  <si>
    <t>1483</t>
  </si>
  <si>
    <t>2.01.01.02.02.02.01.100</t>
  </si>
  <si>
    <t>CONV - PARFOR 03/2011</t>
  </si>
  <si>
    <t>2762</t>
  </si>
  <si>
    <t>2.01.01.02.02.02.02.001</t>
  </si>
  <si>
    <t>BIBLIOTECA - MONTE ALEGRE</t>
  </si>
  <si>
    <t>1485</t>
  </si>
  <si>
    <t>2.01.01.02.02.02.02.002</t>
  </si>
  <si>
    <t>COMUT</t>
  </si>
  <si>
    <t>1486</t>
  </si>
  <si>
    <t>2.01.01.02.02.02.02.003</t>
  </si>
  <si>
    <t>VIDEOTECA</t>
  </si>
  <si>
    <t>1487</t>
  </si>
  <si>
    <t>2.01.01.02.02.02.03.001</t>
  </si>
  <si>
    <t>COORDENADORIA DE EAD</t>
  </si>
  <si>
    <t>1489</t>
  </si>
  <si>
    <t>2.01.01.02.02.02.04.001</t>
  </si>
  <si>
    <t>CGE - COORDENADORIA GERAL DE ESTÁGIOS</t>
  </si>
  <si>
    <t>1491</t>
  </si>
  <si>
    <t>2.01.01.02.02.02.04.003</t>
  </si>
  <si>
    <t>EVE - CGE - SEMANA DE RECRUTAMENTO</t>
  </si>
  <si>
    <t>1493</t>
  </si>
  <si>
    <t>CONSULTEG - CONSULTORIA TECNICA DE APOIO À GESTÃO ACADÊMICA</t>
  </si>
  <si>
    <t>2.01.01.02.02.02.05.001</t>
  </si>
  <si>
    <t>1495</t>
  </si>
  <si>
    <t>2.01.01.02.02.02.07.001</t>
  </si>
  <si>
    <t>COORDENAÇÃO GERAL DO VESTIBULAR</t>
  </si>
  <si>
    <t>1497</t>
  </si>
  <si>
    <t>2.01.01.02.02.02.08.001</t>
  </si>
  <si>
    <t>FACULDADE DE ECONOMIA, ADMINISTRAÇÃO, CONTÁBEIS E ATUARIAS -</t>
  </si>
  <si>
    <t>1499</t>
  </si>
  <si>
    <t>2.01.01.02.02.02.08.002</t>
  </si>
  <si>
    <t>EXPEDIENTE DA FACULDADE - FEA</t>
  </si>
  <si>
    <t>1500</t>
  </si>
  <si>
    <t>2.01.01.02.02.02.08.003</t>
  </si>
  <si>
    <t>DEPARTAMENTO DE ADMINISTRAÇÃO</t>
  </si>
  <si>
    <t>1501</t>
  </si>
  <si>
    <t>2.01.01.02.02.02.08.004</t>
  </si>
  <si>
    <t>DEPARTAMENTO DE ATUARIA E MÉTODOS QUANTITATIVOS</t>
  </si>
  <si>
    <t>1502</t>
  </si>
  <si>
    <t>2.01.01.02.02.02.08.005</t>
  </si>
  <si>
    <t>DEPARTAMENTO DE CIENCIAS CONTÁBEIS</t>
  </si>
  <si>
    <t>1503</t>
  </si>
  <si>
    <t>2.01.01.02.02.02.08.006</t>
  </si>
  <si>
    <t>DEPARTAMENTO DE ECONOMIA</t>
  </si>
  <si>
    <t>1504</t>
  </si>
  <si>
    <t>2.01.01.02.02.02.08.100</t>
  </si>
  <si>
    <t>CONV - BNDES - PDE/AMPEC</t>
  </si>
  <si>
    <t>1261</t>
  </si>
  <si>
    <t>2.01.01.02.02.02.09.001</t>
  </si>
  <si>
    <t>FACULDADE DE CIÊNCIAS HUMANAS E DA SAÚDE - DIREÇÃO GERAL</t>
  </si>
  <si>
    <t>1506</t>
  </si>
  <si>
    <t>2.01.01.02.02.02.09.002</t>
  </si>
  <si>
    <t>EXPEDIENTE DA FACULDADE - FCHS</t>
  </si>
  <si>
    <t>1507</t>
  </si>
  <si>
    <t>2.01.01.02.02.02.09.003</t>
  </si>
  <si>
    <t>DEPARTAMENTO DE CLÍNICA FONOAUDIOLÓGICA E FISIOTERAPICA</t>
  </si>
  <si>
    <t>1508</t>
  </si>
  <si>
    <t>2.01.01.02.02.02.09.004</t>
  </si>
  <si>
    <t>DEPARTAMENTO DE FUNDAMENTOS DA FONOAUDIOLOGIA E FISIOTERAPIA</t>
  </si>
  <si>
    <t>1509</t>
  </si>
  <si>
    <t>2.01.01.02.02.02.09.005</t>
  </si>
  <si>
    <t>DEPARTAMENTO DE MÉTODOS E TÉCNICAS EM PSICOLOGIA</t>
  </si>
  <si>
    <t>1510</t>
  </si>
  <si>
    <t>2.01.01.02.02.02.09.006</t>
  </si>
  <si>
    <t>DEPARTAMENTO DE PSICODINAMICA</t>
  </si>
  <si>
    <t>1511</t>
  </si>
  <si>
    <t>2.01.01.02.02.02.09.007</t>
  </si>
  <si>
    <t>DEPARTAMENTO DE PSICOLOGIA DO DESENVOLVIMENTO</t>
  </si>
  <si>
    <t>1512</t>
  </si>
  <si>
    <t>2.01.01.02.02.02.09.008</t>
  </si>
  <si>
    <t>DEPARTAMENTO DE PSICOLOGIA SOCIAL</t>
  </si>
  <si>
    <t>1513</t>
  </si>
  <si>
    <t>2.01.01.02.02.02.09.009</t>
  </si>
  <si>
    <t>LABORATÓRIO DE PSICOLOGIA EXPERIMENTAL</t>
  </si>
  <si>
    <t>1514</t>
  </si>
  <si>
    <t>2.01.01.02.02.02.09.010</t>
  </si>
  <si>
    <t>LABORATÓRIO ATENDIMENTO CLÍNICO</t>
  </si>
  <si>
    <t>1515</t>
  </si>
  <si>
    <t>2.01.01.02.02.02.09.011</t>
  </si>
  <si>
    <t>LABORATÓRIO ANATOMIA/FISIOLOGIA/NEUROLOGIA</t>
  </si>
  <si>
    <t>1516</t>
  </si>
  <si>
    <t>2.01.01.02.02.02.09.012</t>
  </si>
  <si>
    <t>LABORATÓRIO DE ANATOMIA</t>
  </si>
  <si>
    <t>1517</t>
  </si>
  <si>
    <t>2.01.01.02.02.02.09.013</t>
  </si>
  <si>
    <t>CLÍNICA PSICOLOGICA</t>
  </si>
  <si>
    <t>1518</t>
  </si>
  <si>
    <t>2.01.01.02.02.02.09.014</t>
  </si>
  <si>
    <t>CURSO - APRIMOR. EM FONO / SAUDE</t>
  </si>
  <si>
    <t>1519</t>
  </si>
  <si>
    <t>2.01.01.02.02.02.09.015</t>
  </si>
  <si>
    <t>CURSO - APRIMOR. TRIAGEM AUDITIVA  NEONATAL</t>
  </si>
  <si>
    <t>1520</t>
  </si>
  <si>
    <t>2.01.01.02.02.02.09.016</t>
  </si>
  <si>
    <t>CURSO - ELETROFISIOLOGIA / ELETROACUSTICA DA AUDIÇÃO</t>
  </si>
  <si>
    <t>1521</t>
  </si>
  <si>
    <t>2.01.01.02.02.02.09.017</t>
  </si>
  <si>
    <t>CURSO - APRIMOR. E EXTENSÃO: TRAB REDES DE APOIO</t>
  </si>
  <si>
    <t>1522</t>
  </si>
  <si>
    <t>2.01.01.02.02.02.09.018</t>
  </si>
  <si>
    <t>CURSO - APRIMOR. EM CLINICA PSICOLÓGICA</t>
  </si>
  <si>
    <t>1523</t>
  </si>
  <si>
    <t>2.01.01.02.02.02.09.100</t>
  </si>
  <si>
    <t>REVISTA DISTÚRBIOS DA COMUNICAÇÃO</t>
  </si>
  <si>
    <t>2256</t>
  </si>
  <si>
    <t>2.01.01.02.02.02.09.101</t>
  </si>
  <si>
    <t>CONT - CENTRO EDUCACIONAL MANDAQUI</t>
  </si>
  <si>
    <t>2257</t>
  </si>
  <si>
    <t>2.01.01.02.02.02.09.102</t>
  </si>
  <si>
    <t>CONSENSO DE NEUROPATIA</t>
  </si>
  <si>
    <t>2281</t>
  </si>
  <si>
    <t>2.01.01.02.02.02.09.104</t>
  </si>
  <si>
    <t>CONV - PRO-SAUDE II</t>
  </si>
  <si>
    <t>2295</t>
  </si>
  <si>
    <t>2.01.01.02.02.02.10.001</t>
  </si>
  <si>
    <t>FACULDADE DE EDUCAÇÃO - DIREÇÃO GERAL</t>
  </si>
  <si>
    <t>1525</t>
  </si>
  <si>
    <t>2.01.01.02.02.02.10.002</t>
  </si>
  <si>
    <t>EXPEDIENTE DA FACULDADE - FE</t>
  </si>
  <si>
    <t>1526</t>
  </si>
  <si>
    <t>2.01.01.02.02.02.10.003</t>
  </si>
  <si>
    <t>DEPARTAMENTO DE EDUCAÇÃO FÍSICA E ESPORTES</t>
  </si>
  <si>
    <t>1527</t>
  </si>
  <si>
    <t>2.01.01.02.02.02.10.004</t>
  </si>
  <si>
    <t>DEPARTAMENTO DE FUNDAMENTOS DA EDUCAÇÃO</t>
  </si>
  <si>
    <t>1528</t>
  </si>
  <si>
    <t>2.01.01.02.02.02.10.005</t>
  </si>
  <si>
    <t>DEPARTAMENTO DE FORMAÇÃO DOCENTE, GESTÃO E TECNOLOGIAS</t>
  </si>
  <si>
    <t>1529</t>
  </si>
  <si>
    <t>2.01.01.02.02.02.10.006</t>
  </si>
  <si>
    <t>BRINQUEDOTECA</t>
  </si>
  <si>
    <t>1530</t>
  </si>
  <si>
    <t>2.01.01.02.02.02.10.007</t>
  </si>
  <si>
    <t>PIFPEB - FORMAÇÃO DE PROFESSORES</t>
  </si>
  <si>
    <t>1531</t>
  </si>
  <si>
    <t>2.01.01.02.02.02.10.008</t>
  </si>
  <si>
    <t>NUCLEO DE EDUCAÇÃO FISICA</t>
  </si>
  <si>
    <t>1257</t>
  </si>
  <si>
    <t>2.01.01.02.02.02.10.100</t>
  </si>
  <si>
    <t>CONV - PROJETO CONVIVER E APRENDER</t>
  </si>
  <si>
    <t>1532</t>
  </si>
  <si>
    <t>2.01.01.02.02.02.10.103</t>
  </si>
  <si>
    <t>CONV - REFAZENDO VINCULOS, VALORES E ATITUDES</t>
  </si>
  <si>
    <t>1535</t>
  </si>
  <si>
    <t>2.01.01.02.02.02.10.104</t>
  </si>
  <si>
    <t>CONV - PIBID/PUCSP</t>
  </si>
  <si>
    <t>1278</t>
  </si>
  <si>
    <t>2.01.01.02.02.02.10.105</t>
  </si>
  <si>
    <t>CONV - PONTINHOS DE CULTURA 2 - SCC/MINC</t>
  </si>
  <si>
    <t>1280</t>
  </si>
  <si>
    <t>2.01.01.02.02.02.11.001</t>
  </si>
  <si>
    <t>NTC - NÚCLEO DE TRABALHOS COMUNITÁRIOS</t>
  </si>
  <si>
    <t>1537</t>
  </si>
  <si>
    <t>2.01.01.02.02.02.11.002</t>
  </si>
  <si>
    <t>NTC - OFICINAS</t>
  </si>
  <si>
    <t>1538</t>
  </si>
  <si>
    <t>2.01.01.02.02.02.11.003</t>
  </si>
  <si>
    <t>NTC - CONCURSO DE CRIAÇÃO DE HISTORIA EM QUADRINHOS</t>
  </si>
  <si>
    <t>1539</t>
  </si>
  <si>
    <t>2.01.01.02.02.02.11.100</t>
  </si>
  <si>
    <t>CONV - NTC - FORM.GUARDA CIVIL DE AMPARO-MEDIAÇÃO CONFLITOS</t>
  </si>
  <si>
    <t>1540</t>
  </si>
  <si>
    <t>2.01.01.02.02.02.11.101</t>
  </si>
  <si>
    <t>CONV - NTC - FENABB - FUNDACAO BANCO DO BRASIL</t>
  </si>
  <si>
    <t>1541</t>
  </si>
  <si>
    <t>2.01.01.02.02.02.11.102</t>
  </si>
  <si>
    <t>CONV - NTC - PROJETO MOVA - SEC MUNIC. EDUCACAO</t>
  </si>
  <si>
    <t>1542</t>
  </si>
  <si>
    <t>2.01.01.02.02.02.11.103</t>
  </si>
  <si>
    <t>CONV - NTC - FENABB / AABB COMUNIDADE - PROGRAMA INTEGRACAO</t>
  </si>
  <si>
    <t>1543</t>
  </si>
  <si>
    <t>2.01.01.02.02.02.11.104</t>
  </si>
  <si>
    <t>CONV - NTC - ELEIÇÃO CONSELHO TUTELAR - PM OSASCO</t>
  </si>
  <si>
    <t>1544</t>
  </si>
  <si>
    <t>2.01.01.02.02.02.11.105</t>
  </si>
  <si>
    <t>CONV - NTC - PROTEJO - TECENDO A CIDADANIA</t>
  </si>
  <si>
    <t>2249</t>
  </si>
  <si>
    <t>2.01.01.02.02.02.11.106</t>
  </si>
  <si>
    <t>CONV - NTC - TECENDO CIDADANIA / PM CAMPINAS</t>
  </si>
  <si>
    <t>2247</t>
  </si>
  <si>
    <t>2.01.01.02.02.02.11.107</t>
  </si>
  <si>
    <t>CONV - NTC - CONFERÊNCIA LÚDICA - OSASCO</t>
  </si>
  <si>
    <t>2.01.01.02.02.02.12.001</t>
  </si>
  <si>
    <t>FACULDADE DE DIREITO - DIREÇÃO GERAL</t>
  </si>
  <si>
    <t>1546</t>
  </si>
  <si>
    <t>2.01.01.02.02.02.12.002</t>
  </si>
  <si>
    <t>EXPEDIENTE DA FACULDADE - FD</t>
  </si>
  <si>
    <t>1547</t>
  </si>
  <si>
    <t>2.01.01.02.02.02.12.003</t>
  </si>
  <si>
    <t>DEPARTAMENTO DE DIREITO CIVIL, PROCESSO CIVIL E TRABALHISTA</t>
  </si>
  <si>
    <t>1548</t>
  </si>
  <si>
    <t>2.01.01.02.02.02.12.004</t>
  </si>
  <si>
    <t>DEPARTAMENTO DE DIREITO DAS RELAÇÕES TRIBUTÁRIAS, ECON E COM</t>
  </si>
  <si>
    <t>1549</t>
  </si>
  <si>
    <t>2.01.01.02.02.02.12.005</t>
  </si>
  <si>
    <t>DEPARTAMENTO DE DIREITO PENAL E PROCESSUAL PENAL</t>
  </si>
  <si>
    <t>1550</t>
  </si>
  <si>
    <t>2.01.01.02.02.02.12.006</t>
  </si>
  <si>
    <t>DEPARTAMENTO DE DIREITO PÚBLICO</t>
  </si>
  <si>
    <t>1551</t>
  </si>
  <si>
    <t>2.01.01.02.02.02.12.007</t>
  </si>
  <si>
    <t>DEPARTAMENTO DE DIREITOS DIFUSOS E COLETIVOS</t>
  </si>
  <si>
    <t>1552</t>
  </si>
  <si>
    <t>2.01.01.02.02.02.12.008</t>
  </si>
  <si>
    <t>DEPARTAMENTO DE TEORIA GERAL DO DIREITO</t>
  </si>
  <si>
    <t>1553</t>
  </si>
  <si>
    <t>2.01.01.02.02.02.12.009</t>
  </si>
  <si>
    <t>ESCRITÓRIO MODELO  DOM PAULO EVARISTO ARNS</t>
  </si>
  <si>
    <t>1554</t>
  </si>
  <si>
    <t>2.01.01.02.02.02.12.010</t>
  </si>
  <si>
    <t>JUIZADO ESPECIAL CÍVEL</t>
  </si>
  <si>
    <t>1555</t>
  </si>
  <si>
    <t>2.01.01.02.02.02.12.011</t>
  </si>
  <si>
    <t>ESTAGIO PROFISSIONAL DE DIREITO</t>
  </si>
  <si>
    <t>1556</t>
  </si>
  <si>
    <t>2.01.01.02.02.02.12.100</t>
  </si>
  <si>
    <t>CONV - DEFENSORIA PUBLICA DO ESTADO</t>
  </si>
  <si>
    <t>1557</t>
  </si>
  <si>
    <t>2.01.01.02.02.02.12.104</t>
  </si>
  <si>
    <t>CONV - PRONASCI/DEFENSORIA PÚBLICA DO ESTADO</t>
  </si>
  <si>
    <t>2252</t>
  </si>
  <si>
    <t>2.01.01.02.02.02.12.105</t>
  </si>
  <si>
    <t>CONV - BALCAO DE DIREITOS - DIMINUINDO DISTANCIAS SOCIAS II</t>
  </si>
  <si>
    <t>2.01.01.02.02.02.12.106</t>
  </si>
  <si>
    <t>CONV - PROJETO BRA/07/004 - PENSANDO O DIREITO 4</t>
  </si>
  <si>
    <t>1260</t>
  </si>
  <si>
    <t>2.01.01.02.02.02.12.107</t>
  </si>
  <si>
    <t>CONV - PORTAL FICHA LIMPA</t>
  </si>
  <si>
    <t>1255</t>
  </si>
  <si>
    <t>2.01.01.02.02.02.15.001</t>
  </si>
  <si>
    <t>FACULDADE DE FILOSOFIA, COMUNICAÇÃO, LETRAS E ARTES - DIREÇÃ</t>
  </si>
  <si>
    <t>1562</t>
  </si>
  <si>
    <t>2.01.01.02.02.02.15.002</t>
  </si>
  <si>
    <t>EXPEDIENTE DA FACULDADE - FAFICLA</t>
  </si>
  <si>
    <t>1563</t>
  </si>
  <si>
    <t>2.01.01.02.02.02.15.003</t>
  </si>
  <si>
    <t>DEPARTAMENTO DE ARTE</t>
  </si>
  <si>
    <t>1564</t>
  </si>
  <si>
    <t>2.01.01.02.02.02.15.004</t>
  </si>
  <si>
    <t>DEPARTAMENTO DE FRANCÊS</t>
  </si>
  <si>
    <t>1565</t>
  </si>
  <si>
    <t>2.01.01.02.02.02.15.005</t>
  </si>
  <si>
    <t>DEPARTAMENTO DE LINGUAGENS DO CORPO</t>
  </si>
  <si>
    <t>1566</t>
  </si>
  <si>
    <t>2.01.01.02.02.02.15.006</t>
  </si>
  <si>
    <t>DEPARTAMENTO DE JORNALISMO</t>
  </si>
  <si>
    <t>1567</t>
  </si>
  <si>
    <t>2.01.01.02.02.02.15.007</t>
  </si>
  <si>
    <t>DEPARTAMENTO DE FILOSOFIA</t>
  </si>
  <si>
    <t>1568</t>
  </si>
  <si>
    <t>2.01.01.02.02.02.15.008</t>
  </si>
  <si>
    <t>DEPARTAMENTO DE INGLÊS</t>
  </si>
  <si>
    <t>1569</t>
  </si>
  <si>
    <t>2.01.01.02.02.02.15.009</t>
  </si>
  <si>
    <t>DEPARTAMENTO DE PORTUGUÊS</t>
  </si>
  <si>
    <t>1570</t>
  </si>
  <si>
    <t>2.01.01.02.02.02.15.010</t>
  </si>
  <si>
    <t>DEPARTAMENTO DE LINGUISTICA</t>
  </si>
  <si>
    <t>1571</t>
  </si>
  <si>
    <t>2.01.01.02.02.02.15.011</t>
  </si>
  <si>
    <t>IP - INSTITUTO DE PESQUISAS</t>
  </si>
  <si>
    <t>1572</t>
  </si>
  <si>
    <t>2.01.01.02.02.02.15.012</t>
  </si>
  <si>
    <t>CEAL - CENTRO ESTUDO APRENDIZAGEM DE LÍNGUAS</t>
  </si>
  <si>
    <t>1573</t>
  </si>
  <si>
    <t>2.01.01.02.02.02.15.013</t>
  </si>
  <si>
    <t>REDE PUC</t>
  </si>
  <si>
    <t>1574</t>
  </si>
  <si>
    <t>2.01.01.02.02.02.15.014</t>
  </si>
  <si>
    <t>AGÊNCIA DE PUBLICIDADE</t>
  </si>
  <si>
    <t>1575</t>
  </si>
  <si>
    <t>2.01.01.02.02.02.15.015</t>
  </si>
  <si>
    <t>LABORATÓRIO DE FOTOGRAFIA</t>
  </si>
  <si>
    <t>1576</t>
  </si>
  <si>
    <t>2.01.01.02.02.02.15.016</t>
  </si>
  <si>
    <t>LABORATÓRIO INTEGRADO ANÁLISE E COGNIÇÃO</t>
  </si>
  <si>
    <t>1577</t>
  </si>
  <si>
    <t>2.01.01.02.02.02.15.017</t>
  </si>
  <si>
    <t>LABORATÓRIO DE VÍDEO</t>
  </si>
  <si>
    <t>1578</t>
  </si>
  <si>
    <t>2.01.01.02.02.02.15.018</t>
  </si>
  <si>
    <t>LABORATÓRIO DE RÁDIO</t>
  </si>
  <si>
    <t>1579</t>
  </si>
  <si>
    <t>2.01.01.02.02.02.15.019</t>
  </si>
  <si>
    <t>ATELIE DE CONSERVACAO E RESTAURO</t>
  </si>
  <si>
    <t>2296</t>
  </si>
  <si>
    <t>2.01.01.02.02.02.15.101</t>
  </si>
  <si>
    <t>EVE - 5º EALE - ENCONTRO ANUAL DE LETRAS ESPANHOL</t>
  </si>
  <si>
    <t>2297</t>
  </si>
  <si>
    <t>2.01.01.02.02.02.16.001</t>
  </si>
  <si>
    <t>FACULDADE DE CIÊNCIAS SOCIAIS - DIREÇÃO GERAL</t>
  </si>
  <si>
    <t>1581</t>
  </si>
  <si>
    <t>2.01.01.02.02.02.16.002</t>
  </si>
  <si>
    <t>EXPEDIENTE DA FACULDADE - CS</t>
  </si>
  <si>
    <t>1582</t>
  </si>
  <si>
    <t>2.01.01.02.02.02.16.003</t>
  </si>
  <si>
    <t>DEPARTAMENTO DE ANTROPOLOGIA</t>
  </si>
  <si>
    <t>1583</t>
  </si>
  <si>
    <t>2.01.01.02.02.02.16.004</t>
  </si>
  <si>
    <t>DEPARTAMENTO DE CIÊNCIAS DA RELIGIÃO</t>
  </si>
  <si>
    <t>1584</t>
  </si>
  <si>
    <t>2.01.01.02.02.02.16.005</t>
  </si>
  <si>
    <t>DEPARTAMENTO DE GEOGRAFIA</t>
  </si>
  <si>
    <t>1585</t>
  </si>
  <si>
    <t>2.01.01.02.02.02.16.006</t>
  </si>
  <si>
    <t>DEPARTAMENTO DE HISTORIA</t>
  </si>
  <si>
    <t>1586</t>
  </si>
  <si>
    <t>2.01.01.02.02.02.16.007</t>
  </si>
  <si>
    <t>DEPARTAMENTO DE SOCIOLOGIA</t>
  </si>
  <si>
    <t>1587</t>
  </si>
  <si>
    <t>2.01.01.02.02.02.16.008</t>
  </si>
  <si>
    <t>DEPARTAMENTO DE POLÍTICA</t>
  </si>
  <si>
    <t>1588</t>
  </si>
  <si>
    <t>2.01.01.02.02.02.16.009</t>
  </si>
  <si>
    <t>DEPARTAMENTO DE RELAÇÕES INTERNACIONAIS</t>
  </si>
  <si>
    <t>1589</t>
  </si>
  <si>
    <t>2.01.01.02.02.02.16.010</t>
  </si>
  <si>
    <t>DEPARTAMENTO DE FUNDAMENTOS DO SERVIÇO SOCIAL</t>
  </si>
  <si>
    <t>1590</t>
  </si>
  <si>
    <t>2.01.01.02.02.02.16.011</t>
  </si>
  <si>
    <t>DEPARTAMENTO DE POLÍTICA SOCIAL E GESTÃO SOCIAL</t>
  </si>
  <si>
    <t>1591</t>
  </si>
  <si>
    <t>2.01.01.02.02.02.16.012</t>
  </si>
  <si>
    <t>MUSEU DA CULTURA</t>
  </si>
  <si>
    <t>1592</t>
  </si>
  <si>
    <t>2.01.01.02.02.02.16.100</t>
  </si>
  <si>
    <t>CONVÊNIO - P.M. TABOÃO DA SERRA - PROJETO IRATI/TRIANON</t>
  </si>
  <si>
    <t>2250</t>
  </si>
  <si>
    <t>2.01.01.02.02.02.17.001</t>
  </si>
  <si>
    <t>FACULDADE DE TEOLOGIA - DIREÇÃO GERAL</t>
  </si>
  <si>
    <t>1594</t>
  </si>
  <si>
    <t>2.01.01.02.02.02.17.002</t>
  </si>
  <si>
    <t>EXPEDIENTE DA FACULDADE - FT</t>
  </si>
  <si>
    <t>1595</t>
  </si>
  <si>
    <t>2.01.01.02.02.02.17.003</t>
  </si>
  <si>
    <t>DEPARTAMENTO DE TEOLOGIA FUNDAMENTAL</t>
  </si>
  <si>
    <t>1596</t>
  </si>
  <si>
    <t>2.01.01.02.02.02.17.004</t>
  </si>
  <si>
    <t>DEPARTAMENTO DE TEOLOGIA PRÁTICA</t>
  </si>
  <si>
    <t>1597</t>
  </si>
  <si>
    <t>2.01.01.02.02.02.17.005</t>
  </si>
  <si>
    <t>DEPARTAMENTO DE TEOLOGIA SISTEMÁTICA</t>
  </si>
  <si>
    <t>1598</t>
  </si>
  <si>
    <t>2.01.01.02.02.03.01.001</t>
  </si>
  <si>
    <t>PÓS-GRADUAÇÃO - DIREÇÃO GERAL</t>
  </si>
  <si>
    <t>1601</t>
  </si>
  <si>
    <t>EXPEDIENTE DO PÓS-GRADUAÇÃO</t>
  </si>
  <si>
    <t>2.01.01.02.02.03.02.001</t>
  </si>
  <si>
    <t>1603</t>
  </si>
  <si>
    <t>COORDENADORIA DE PESQUISA</t>
  </si>
  <si>
    <t>2.01.01.02.02.03.03.001</t>
  </si>
  <si>
    <t>1605</t>
  </si>
  <si>
    <t>SECRETARIA DE CONVÊNIOS E BOLSAS</t>
  </si>
  <si>
    <t>2.01.01.02.02.03.04.001</t>
  </si>
  <si>
    <t>1607</t>
  </si>
  <si>
    <t>SECRETARIA GERAL DA PÓS-GRADUAÇÃO</t>
  </si>
  <si>
    <t>2.01.01.02.02.03.06.001</t>
  </si>
  <si>
    <t>1609</t>
  </si>
  <si>
    <t>PROGRAMA DE PÓS EM ADMINISTRAÇÃO</t>
  </si>
  <si>
    <t>2.01.01.02.02.03.09.001</t>
  </si>
  <si>
    <t>1611</t>
  </si>
  <si>
    <t>2.01.01.02.02.03.09.100</t>
  </si>
  <si>
    <t>REVISTA PENSAMENTO E REALIDADE</t>
  </si>
  <si>
    <t>2246</t>
  </si>
  <si>
    <t>2.01.01.02.02.03.09.101</t>
  </si>
  <si>
    <t>CONV - PROJ. MODERNIZ. DO SISTEMA DE CONVENIOS - PNUD/MJ/SAL</t>
  </si>
  <si>
    <t>2298</t>
  </si>
  <si>
    <t>2.01.01.02.02.03.09.102</t>
  </si>
  <si>
    <t>CONV - EDUCACAO PARA A SUSTENTABILIDADE SOCIOAMBIENTAL</t>
  </si>
  <si>
    <t>2302</t>
  </si>
  <si>
    <t>2.01.01.02.02.03.09.103</t>
  </si>
  <si>
    <t>EVE - VI ENCONTRO NACIONAL DE PESQ EM GESTAO SOCIAL- ENAPEGS</t>
  </si>
  <si>
    <t>2303</t>
  </si>
  <si>
    <t>PROGRAMA DE PÓS EM CIÊNCIAS CONTÁBEIS</t>
  </si>
  <si>
    <t>2.01.01.02.02.03.10.001</t>
  </si>
  <si>
    <t>1613</t>
  </si>
  <si>
    <t>PROGRAMA DE PÓS EM CIÊNCIAS DA RELIGIÃO</t>
  </si>
  <si>
    <t>2.01.01.02.02.03.11.001</t>
  </si>
  <si>
    <t>1615</t>
  </si>
  <si>
    <t>PROGRAMA DE PÓS EM CIÊNCIAS SOCIAIS</t>
  </si>
  <si>
    <t>2.01.01.02.02.03.12.001</t>
  </si>
  <si>
    <t>1617</t>
  </si>
  <si>
    <t>2.01.01.02.02.03.12.100</t>
  </si>
  <si>
    <t>EVE - III CONGRESSO - COMPOLITICA</t>
  </si>
  <si>
    <t>2258</t>
  </si>
  <si>
    <t>PROGRAMA DE PÓS EM COMUNICAÇÃO E SEMIOTICA</t>
  </si>
  <si>
    <t>2.01.01.02.02.03.13.001</t>
  </si>
  <si>
    <t>1619</t>
  </si>
  <si>
    <t>2.01.01.02.02.03.13.100</t>
  </si>
  <si>
    <t>REVISTA GALAXIA</t>
  </si>
  <si>
    <t>2259</t>
  </si>
  <si>
    <t>PROGRAMA DE PÓS EM DIREITO</t>
  </si>
  <si>
    <t>2.01.01.02.02.03.14.001</t>
  </si>
  <si>
    <t>1621</t>
  </si>
  <si>
    <t>2.01.01.02.02.03.14.100</t>
  </si>
  <si>
    <t>CONV - VALE S.A.</t>
  </si>
  <si>
    <t>1283</t>
  </si>
  <si>
    <t>PROGRAMA DE PÓS EM ECONOMIA POLÍTICA</t>
  </si>
  <si>
    <t>2.01.01.02.02.03.15.001</t>
  </si>
  <si>
    <t>1623</t>
  </si>
  <si>
    <t>PROGRAMA DE PÓS EM EDUCAÇÃO - CURRÍCULO</t>
  </si>
  <si>
    <t>2.01.01.02.02.03.16.001</t>
  </si>
  <si>
    <t>1625</t>
  </si>
  <si>
    <t>2.01.01.02.02.03.16.101</t>
  </si>
  <si>
    <t>EVE - SEMINARIO DE WEB CURRICULUM</t>
  </si>
  <si>
    <t>2261</t>
  </si>
  <si>
    <t>2.01.01.02.02.03.16.102</t>
  </si>
  <si>
    <t>CONT - PROJ. GESTAO ESCOLAR E TECNOLOGIAS - RESIDUO DE VERBA</t>
  </si>
  <si>
    <t>2262</t>
  </si>
  <si>
    <t>2.01.01.02.02.03.16.103</t>
  </si>
  <si>
    <t>CONT - PROJETO UCA</t>
  </si>
  <si>
    <t>2263</t>
  </si>
  <si>
    <t>2.01.01.02.02.03.16.104</t>
  </si>
  <si>
    <t>CONT - PREP. EXPANSAO: PROJETO UCA / PENSAMENTO DIGITAL</t>
  </si>
  <si>
    <t>2264</t>
  </si>
  <si>
    <t>PROGRAMA DE PÓS EM EDUCAÇÃO - HISTÓRIA, POLÍTICA E SOCIEDADE</t>
  </si>
  <si>
    <t>2.01.01.02.02.03.17.001</t>
  </si>
  <si>
    <t>1627</t>
  </si>
  <si>
    <t>PROGRAMA DE PÓS EM EDUCAÇÃO - MATEMÁTICA</t>
  </si>
  <si>
    <t>2.01.01.02.02.03.18.001</t>
  </si>
  <si>
    <t>1629</t>
  </si>
  <si>
    <t>2.01.01.02.02.03.18.100</t>
  </si>
  <si>
    <t>PROGRAMA DE PÓS EM FILOSOFIA</t>
  </si>
  <si>
    <t>2.01.01.02.02.03.19.001</t>
  </si>
  <si>
    <t>1631</t>
  </si>
  <si>
    <t>2.01.01.02.02.03.19.002</t>
  </si>
  <si>
    <t>1632</t>
  </si>
  <si>
    <t>2.01.01.02.02.03.19.100</t>
  </si>
  <si>
    <t>EVE - ENCONTRO INTERNACIONAL DE PRAGMATISMO</t>
  </si>
  <si>
    <t>2265</t>
  </si>
  <si>
    <t>2.01.01.02.02.03.19.101</t>
  </si>
  <si>
    <t>REVISTA COGNITIO</t>
  </si>
  <si>
    <t>2266</t>
  </si>
  <si>
    <t>2.01.01.02.02.03.19.102</t>
  </si>
  <si>
    <t>EVE - VII COLOQUIO INTERNACIONAL MICHEL FOUCAULT</t>
  </si>
  <si>
    <t>1298</t>
  </si>
  <si>
    <t>PROGRAMA DE PÓS EM FONOAUDIOLOGIA</t>
  </si>
  <si>
    <t>2.01.01.02.02.03.20.001</t>
  </si>
  <si>
    <t>1634</t>
  </si>
  <si>
    <t>PROGRAMA DE PÓS EM GERONTOLOGIA</t>
  </si>
  <si>
    <t>2.01.01.02.02.03.21.001</t>
  </si>
  <si>
    <t>1636</t>
  </si>
  <si>
    <t>2.01.01.02.02.03.21.002</t>
  </si>
  <si>
    <t>NEPE - NÚCLEO DE ESTUDOS E PESQUISAS DO ENVELHECIMENTO</t>
  </si>
  <si>
    <t>1637</t>
  </si>
  <si>
    <t>2.01.01.02.02.03.21.100</t>
  </si>
  <si>
    <t>REVISTA KAIRÓS</t>
  </si>
  <si>
    <t>2267</t>
  </si>
  <si>
    <t>2.01.01.02.02.03.21.101</t>
  </si>
  <si>
    <t>EVE -III CONGR IBERO-AMERICANO DE PSICOGERONTO- DIVERS-IDADE</t>
  </si>
  <si>
    <t>2268</t>
  </si>
  <si>
    <t>PROGRAMA DE PÓS EM HISTÓRIA</t>
  </si>
  <si>
    <t>2.01.01.02.02.03.22.001</t>
  </si>
  <si>
    <t>1639</t>
  </si>
  <si>
    <t>2.01.01.02.02.03.22.100</t>
  </si>
  <si>
    <t>REVISTA PROJETO HISTÓRIA</t>
  </si>
  <si>
    <t>2269</t>
  </si>
  <si>
    <t>PROGRAMA DE PÓS EM HISTÓRIA DA CIÊNCIA</t>
  </si>
  <si>
    <t>2.01.01.02.02.03.23.001</t>
  </si>
  <si>
    <t>1641</t>
  </si>
  <si>
    <t>PROGRAMA DE PÓS EM LÍNGUA PORTUGUÊSA</t>
  </si>
  <si>
    <t>2.01.01.02.02.03.24.001</t>
  </si>
  <si>
    <t>1643</t>
  </si>
  <si>
    <t>2.01.01.02.02.03.24.100</t>
  </si>
  <si>
    <t>EVE - 14o CONGRESSO BRASILEIRO DE LINGUA PORTUGUESA</t>
  </si>
  <si>
    <t>2270</t>
  </si>
  <si>
    <t>PROGRAMA DE LINGUISTICA APLICADA E ESTUDO DA LINGUAGEM</t>
  </si>
  <si>
    <t>2.01.01.02.02.03.25.001</t>
  </si>
  <si>
    <t>1645</t>
  </si>
  <si>
    <t>2.01.01.02.02.03.25.002</t>
  </si>
  <si>
    <t>CEPRIL - CENTRO DE ESTUDOS E PESQUISAS LINGUÍSTICAS</t>
  </si>
  <si>
    <t>1646</t>
  </si>
  <si>
    <t>2.01.01.02.02.03.25.100</t>
  </si>
  <si>
    <t>EVE - CONGRESSO DE SISTÊMICA</t>
  </si>
  <si>
    <t>2271</t>
  </si>
  <si>
    <t>2.01.01.02.02.03.25.101</t>
  </si>
  <si>
    <t>EVE - ENC. INT. INTERACIONISMO SOCIODISCURSIVO</t>
  </si>
  <si>
    <t>2272</t>
  </si>
  <si>
    <t>2.01.01.02.02.03.25.102</t>
  </si>
  <si>
    <t>EVE - INPLA - INTERC. PESQ. LING. APLICADA</t>
  </si>
  <si>
    <t>2273</t>
  </si>
  <si>
    <t>2.01.01.02.02.03.25.103</t>
  </si>
  <si>
    <t>REVISTA DELTA</t>
  </si>
  <si>
    <t>2274</t>
  </si>
  <si>
    <t>PROGRAMA DE PÓS EM PSICOLOGIA CLÍNICA</t>
  </si>
  <si>
    <t>2.01.01.02.02.03.26.001</t>
  </si>
  <si>
    <t>1648</t>
  </si>
  <si>
    <t>2.01.01.02.02.03.26.100</t>
  </si>
  <si>
    <t>REVISTA - NATUREZA HUMANA</t>
  </si>
  <si>
    <t>2275</t>
  </si>
  <si>
    <t>2.01.01.02.02.03.26.101</t>
  </si>
  <si>
    <t>REVISTA - PSICANALISE E UNIVERSIDADE</t>
  </si>
  <si>
    <t>2276</t>
  </si>
  <si>
    <t>2.01.01.02.02.03.26.102</t>
  </si>
  <si>
    <t>CADERNOS DE SUBJETIVIDADE</t>
  </si>
  <si>
    <t>2277</t>
  </si>
  <si>
    <t>PROGRAMA DE PÓS EM PSICOLOGIA DA EDUCAÇÃO</t>
  </si>
  <si>
    <t>2.01.01.02.02.03.27.001</t>
  </si>
  <si>
    <t>1650</t>
  </si>
  <si>
    <t>2.01.01.02.02.03.27.100</t>
  </si>
  <si>
    <t>REVISTA DA PSICOLOGIA DA EDUCACAO</t>
  </si>
  <si>
    <t>2278</t>
  </si>
  <si>
    <t>2.01.01.02.02.03.27.101</t>
  </si>
  <si>
    <t>CONV - PROJETO DE INCLUSÃO SOCIAL - NÓS DO CENTRO</t>
  </si>
  <si>
    <t>1267</t>
  </si>
  <si>
    <t>2.01.01.02.02.03.27.102</t>
  </si>
  <si>
    <t>CONV - SEM. INTERNAC. ALFABET. PERSPECTIVA DA PSIC.COGNITIVA</t>
  </si>
  <si>
    <t>1288</t>
  </si>
  <si>
    <t>PROGRAMA DE PÓS EM PSICOLOGIA EXP.: ANÁLISE COMPORTAMENTAL</t>
  </si>
  <si>
    <t>2.01.01.02.02.03.28.001</t>
  </si>
  <si>
    <t>1652</t>
  </si>
  <si>
    <t>PROGRAMA DE PÓS EM PSICOLOGIA SOCIAL</t>
  </si>
  <si>
    <t>2.01.01.02.02.03.29.001</t>
  </si>
  <si>
    <t>1654</t>
  </si>
  <si>
    <t>PROGRAMA DE PÓS EM SERVIÇO SOCIAL</t>
  </si>
  <si>
    <t>2.01.01.02.02.03.30.001</t>
  </si>
  <si>
    <t>1656</t>
  </si>
  <si>
    <t>2.01.01.02.02.03.30.100</t>
  </si>
  <si>
    <t>CONV - SISTEMA PRISIONAL FEMININO</t>
  </si>
  <si>
    <t>2248</t>
  </si>
  <si>
    <t>2.01.01.02.02.03.30.101</t>
  </si>
  <si>
    <t>CONV - PROJ MULHER PRESA: PERFIL NECESSIDADES, CONSTR DIRETR</t>
  </si>
  <si>
    <t>2755</t>
  </si>
  <si>
    <t>PROGRAMA DE PÓS EM LITERATURA E CRÍTICA LITERARIA</t>
  </si>
  <si>
    <t>2.01.01.02.02.03.31.001</t>
  </si>
  <si>
    <t>1658</t>
  </si>
  <si>
    <t>2.01.01.02.02.03.31.100</t>
  </si>
  <si>
    <t>EVE - TRAVESSIAS POETICAS - III SIMP INT LITER E CRITICA LIT</t>
  </si>
  <si>
    <t>2282</t>
  </si>
  <si>
    <t>PROGRAMA DE PÓS EM RELAÇÕES INTERNACIONAIS</t>
  </si>
  <si>
    <t>2.01.01.02.02.03.32.001</t>
  </si>
  <si>
    <t>1660</t>
  </si>
  <si>
    <t>PROGRAMA DE PÓS EM GEOGRAFIA</t>
  </si>
  <si>
    <t>2.01.01.02.02.03.33.001</t>
  </si>
  <si>
    <t>1662</t>
  </si>
  <si>
    <t>PROGRAMA DE PÓS EM TECNOLOGIA DA INTELIGÊNCIA E DESIGN DIGIT</t>
  </si>
  <si>
    <t>2.01.01.02.02.03.34.001</t>
  </si>
  <si>
    <t>1664</t>
  </si>
  <si>
    <t>PROGRAMA DE PÓS EM TEOLOGIA</t>
  </si>
  <si>
    <t>2.01.01.02.02.03.35.001</t>
  </si>
  <si>
    <t>1666</t>
  </si>
  <si>
    <t>DEPARTAMENTO DE PROGRAMAS PÓS-GRADUAÇÃO</t>
  </si>
  <si>
    <t>2.01.01.02.02.03.36.001</t>
  </si>
  <si>
    <t>1668</t>
  </si>
  <si>
    <t>2.01.01.02.02.03.37.001</t>
  </si>
  <si>
    <t>PROGRAMA DE PÓS EM EDUCAÇÃO NAS PROFISSÕES DA SAÚDE</t>
  </si>
  <si>
    <t>1297</t>
  </si>
  <si>
    <t>PROGRAMA DE PÓS EM ENGENHARIA BIOMÉDICA</t>
  </si>
  <si>
    <t>2.01.01.02.02.03.38.001</t>
  </si>
  <si>
    <t>2.01.01.02.02.04.01.001</t>
  </si>
  <si>
    <t>ADM. PRO - CULTURA E REL. COMUNITÁRIAS</t>
  </si>
  <si>
    <t>1671</t>
  </si>
  <si>
    <t>2.01.01.02.02.04.01.100</t>
  </si>
  <si>
    <t>EVE - SEMANA DE INCLUSÃO E ACESSIBILIDADE DA PUC-SP</t>
  </si>
  <si>
    <t>1259</t>
  </si>
  <si>
    <t>2.01.01.02.02.04.02.001</t>
  </si>
  <si>
    <t>TUCA - DIREÇÃO GERAL</t>
  </si>
  <si>
    <t>1673</t>
  </si>
  <si>
    <t>2.01.01.02.02.04.02.002</t>
  </si>
  <si>
    <t>TUCA - CENTRO DE ARTES CENICAS</t>
  </si>
  <si>
    <t>1674</t>
  </si>
  <si>
    <t>2.01.01.02.02.04.02.003</t>
  </si>
  <si>
    <t>TUCA - MANUTENÇÃO</t>
  </si>
  <si>
    <t>1675</t>
  </si>
  <si>
    <t>2.01.01.02.02.04.02.100</t>
  </si>
  <si>
    <t>CONV - CENTRO DE DOCUMENTAÇÃO E MEMÓRIA TUCA / MINC</t>
  </si>
  <si>
    <t>1246</t>
  </si>
  <si>
    <t>2.01.01.02.02.04.02.101</t>
  </si>
  <si>
    <t>CONV - PROJETO ENTORNO</t>
  </si>
  <si>
    <t>1265</t>
  </si>
  <si>
    <t>SABE - SETOR DE ADMINISTRAÇÃO DE BOLSAS DE ESTUDO</t>
  </si>
  <si>
    <t>2.01.01.02.02.04.04.001</t>
  </si>
  <si>
    <t>1677</t>
  </si>
  <si>
    <t>NFC - NÚCLEO FÉ E CULTURA</t>
  </si>
  <si>
    <t>2.01.01.02.02.04.06.001</t>
  </si>
  <si>
    <t>1679</t>
  </si>
  <si>
    <t>2.01.01.02.02.04.06.002</t>
  </si>
  <si>
    <t>CONV - COOPERAÇÃO MUTUA - MITRA</t>
  </si>
  <si>
    <t>1680</t>
  </si>
  <si>
    <t>2.01.01.02.02.04.07.001</t>
  </si>
  <si>
    <t>PASTORAL UNIVERSITÁRIA</t>
  </si>
  <si>
    <t>1682</t>
  </si>
  <si>
    <t>CENTRO DE EX-ALUNOS</t>
  </si>
  <si>
    <t>2.01.01.02.02.04.08.001</t>
  </si>
  <si>
    <t>1684</t>
  </si>
  <si>
    <t>2.01.01.02.02.04.09.001</t>
  </si>
  <si>
    <t>PAC- ATENDIMENTO COMUNITÁRIO</t>
  </si>
  <si>
    <t>1686</t>
  </si>
  <si>
    <t>2.01.01.02.02.04.09.002</t>
  </si>
  <si>
    <t>PAC - SEGURANÇA COMUNITÁRIA</t>
  </si>
  <si>
    <t>1687</t>
  </si>
  <si>
    <t>2.01.01.02.02.04.09.003</t>
  </si>
  <si>
    <t>PAC - SEGURANÇA PATRIMONIAL</t>
  </si>
  <si>
    <t>1688</t>
  </si>
  <si>
    <t>2.01.01.02.02.04.09.004</t>
  </si>
  <si>
    <t>PAC - ESPORTE COMUNITÁRIO</t>
  </si>
  <si>
    <t>1689</t>
  </si>
  <si>
    <t>2.01.01.02.02.04.09.005</t>
  </si>
  <si>
    <t>PAC - BATERIAS CAS</t>
  </si>
  <si>
    <t>1690</t>
  </si>
  <si>
    <t>COMISSÃO CENTRAL ELEITORAL</t>
  </si>
  <si>
    <t>2.01.01.02.02.04.10.001</t>
  </si>
  <si>
    <t>1692</t>
  </si>
  <si>
    <t>2.01.01.02.02.04.11.001</t>
  </si>
  <si>
    <t>PROCOMUT - ACORDES NO PATIO</t>
  </si>
  <si>
    <t>1694</t>
  </si>
  <si>
    <t>2.01.01.02.02.04.11.002</t>
  </si>
  <si>
    <t>PROCOMUT - PROJETO DE RECEPÇÃO DOS CALOUROS</t>
  </si>
  <si>
    <t>1695</t>
  </si>
  <si>
    <t>2.01.01.02.02.04.11.003</t>
  </si>
  <si>
    <t>PROCOMUT - MOSTRA COMUNITÁRIA</t>
  </si>
  <si>
    <t>1696</t>
  </si>
  <si>
    <t>2.01.01.02.02.04.11.004</t>
  </si>
  <si>
    <t>PROCOMUT - CASA DA MÚSICA</t>
  </si>
  <si>
    <t>1697</t>
  </si>
  <si>
    <t>2.01.01.02.02.04.11.005</t>
  </si>
  <si>
    <t>PROCOMUT - ORQUESTRA PUC</t>
  </si>
  <si>
    <t>1698</t>
  </si>
  <si>
    <t>2.01.01.02.02.04.11.006</t>
  </si>
  <si>
    <t>PROCOMUT - CUCA - CORAL DA UNIVERSIDADE CATÓLICA</t>
  </si>
  <si>
    <t>1699</t>
  </si>
  <si>
    <t>2.01.01.02.02.04.11.007</t>
  </si>
  <si>
    <t>PROCOMUT - PROJETO FOCO VESTIBULARES</t>
  </si>
  <si>
    <t>1262</t>
  </si>
  <si>
    <t>2.01.01.02.02.05.01.001</t>
  </si>
  <si>
    <t>ADM. PRO REITORIA DE EDUCAÇÃO CONTINUADA</t>
  </si>
  <si>
    <t>1702</t>
  </si>
  <si>
    <t>2.01.01.02.02.05.02.001</t>
  </si>
  <si>
    <t>ADM. GERAL DA COGEAE</t>
  </si>
  <si>
    <t>1704</t>
  </si>
  <si>
    <t>CONTROLE ADMINISTRATIVO</t>
  </si>
  <si>
    <t>SEC. DE CURSOS</t>
  </si>
  <si>
    <t>SEC. DE ALUNOS</t>
  </si>
  <si>
    <t>2.01.01.02.03.01.01.001</t>
  </si>
  <si>
    <t>CENTRO DE RESPONSABILIDADE GERAL - MA</t>
  </si>
  <si>
    <t>1723</t>
  </si>
  <si>
    <t>2.01.01.02.03.01.01.002</t>
  </si>
  <si>
    <t>DIREÇÃO COLÉGIO SÃO DOMINGOS</t>
  </si>
  <si>
    <t>1724</t>
  </si>
  <si>
    <t>2.01.01.02.03.01.01.003</t>
  </si>
  <si>
    <t>APROPUC</t>
  </si>
  <si>
    <t>1725</t>
  </si>
  <si>
    <t>2.01.01.02.03.01.01.004</t>
  </si>
  <si>
    <t>AFAPUC</t>
  </si>
  <si>
    <t>1726</t>
  </si>
  <si>
    <t>2.01.01.02.03.01.01.005</t>
  </si>
  <si>
    <t>CENTROS ACADÊMICOS</t>
  </si>
  <si>
    <t>1727</t>
  </si>
  <si>
    <t>2.01.01.02.03.01.01.006</t>
  </si>
  <si>
    <t>OBRAS - EDIFICIO CARDOSO DE ALMEIDA, 881</t>
  </si>
  <si>
    <t>1728</t>
  </si>
  <si>
    <t>2.01.01.02.03.01.01.007</t>
  </si>
  <si>
    <t>OBRAS - CORREDOR DA CARDOSO DE ALMEIDA</t>
  </si>
  <si>
    <t>1729</t>
  </si>
  <si>
    <t>2.01.02.01.01.01.04.004</t>
  </si>
  <si>
    <t>1735</t>
  </si>
  <si>
    <t>2.01.02.01.01.01.04.005</t>
  </si>
  <si>
    <t>DSA - CENTRAL DE CÓPIAS - MARQUES</t>
  </si>
  <si>
    <t>1736</t>
  </si>
  <si>
    <t>2.01.02.01.01.01.04.006</t>
  </si>
  <si>
    <t>DSA - TRANSPORTE</t>
  </si>
  <si>
    <t>1737</t>
  </si>
  <si>
    <t>2.01.02.01.01.01.04.007</t>
  </si>
  <si>
    <t>DSA - LIMPEZA E CONSERVAÇÃO</t>
  </si>
  <si>
    <t>1738</t>
  </si>
  <si>
    <t>2.01.02.01.01.01.04.008</t>
  </si>
  <si>
    <t>DSA - PROTOCOLO CENTRAL</t>
  </si>
  <si>
    <t>1739</t>
  </si>
  <si>
    <t>2.01.02.01.01.01.04.009</t>
  </si>
  <si>
    <t>DSA - ZELADORIA</t>
  </si>
  <si>
    <t>1740</t>
  </si>
  <si>
    <t>2.01.02.01.01.01.04.010</t>
  </si>
  <si>
    <t>1741</t>
  </si>
  <si>
    <t>2.01.02.01.01.01.05.002</t>
  </si>
  <si>
    <t>1743</t>
  </si>
  <si>
    <t>2.01.02.01.01.01.05.003</t>
  </si>
  <si>
    <t>1744</t>
  </si>
  <si>
    <t>2.01.02.01.01.01.05.004</t>
  </si>
  <si>
    <t>1745</t>
  </si>
  <si>
    <t>2.01.02.01.01.01.05.008</t>
  </si>
  <si>
    <t>1746</t>
  </si>
  <si>
    <t>2.01.02.01.01.01.10.003</t>
  </si>
  <si>
    <t>SAE - ATENDIMENTO - MARQUÊS DE PARANAGUÁ</t>
  </si>
  <si>
    <t>2.01.02.02.01.07.01.001</t>
  </si>
  <si>
    <t>DIREÇÃO DE CAMPUS - MARQUÊS DE PARANAGUÁ</t>
  </si>
  <si>
    <t>1751</t>
  </si>
  <si>
    <t>2.01.02.02.01.07.02.003</t>
  </si>
  <si>
    <t>2.01.02.02.02.01.01.003</t>
  </si>
  <si>
    <t>1755</t>
  </si>
  <si>
    <t>2.01.02.02.02.01.01.004</t>
  </si>
  <si>
    <t>FUNCIONÁRIOS - AFASTADOS</t>
  </si>
  <si>
    <t>2.01.02.02.02.02.02.001</t>
  </si>
  <si>
    <t>BIBLIOTECA - MARQUÊS</t>
  </si>
  <si>
    <t>1758</t>
  </si>
  <si>
    <t>2.01.02.02.02.02.02.002</t>
  </si>
  <si>
    <t>1759</t>
  </si>
  <si>
    <t>2.01.02.02.02.02.18.001</t>
  </si>
  <si>
    <t>FACULDADE DE CIÊNCIAS EXATAS E TECNOLOGIA - DIREÇÃO GERAL</t>
  </si>
  <si>
    <t>1761</t>
  </si>
  <si>
    <t>2.01.02.02.02.02.18.002</t>
  </si>
  <si>
    <t>EXPEDIENTE DA FACULDADE - CET</t>
  </si>
  <si>
    <t>1762</t>
  </si>
  <si>
    <t>2.01.02.02.02.02.18.003</t>
  </si>
  <si>
    <t>1763</t>
  </si>
  <si>
    <t>2.01.02.02.02.02.18.004</t>
  </si>
  <si>
    <t>DEPARTAMENTO DE FÍSICA</t>
  </si>
  <si>
    <t>1764</t>
  </si>
  <si>
    <t>2.01.02.02.02.02.18.005</t>
  </si>
  <si>
    <t>DEPARTAMENTO DE COMPUTAÇÃO</t>
  </si>
  <si>
    <t>1765</t>
  </si>
  <si>
    <t>2.01.02.02.02.02.18.006</t>
  </si>
  <si>
    <t>DEPARTAMENTO DE MATEMÁTICA</t>
  </si>
  <si>
    <t>1766</t>
  </si>
  <si>
    <t>2.01.02.02.02.02.18.007</t>
  </si>
  <si>
    <t>LABORATÓRIO DE FISICA APLICADA</t>
  </si>
  <si>
    <t>1767</t>
  </si>
  <si>
    <t>2.01.02.02.02.02.18.008</t>
  </si>
  <si>
    <t>NPT - NÚCLEO DE PESQUISAS E TECNOLOGIA</t>
  </si>
  <si>
    <t>1768</t>
  </si>
  <si>
    <t>2.01.02.02.02.02.18.100</t>
  </si>
  <si>
    <t>CONV - CEDUC - PEC - 2006</t>
  </si>
  <si>
    <t>1769</t>
  </si>
  <si>
    <t>2.01.02.02.02.02.18.101</t>
  </si>
  <si>
    <t>CONV - CCET - ALCATEL</t>
  </si>
  <si>
    <t>1770</t>
  </si>
  <si>
    <t>2.01.02.02.02.02.18.102</t>
  </si>
  <si>
    <t>PROJETO CLASSMATE PCs / INTEL</t>
  </si>
  <si>
    <t>2284</t>
  </si>
  <si>
    <t>2.01.02.02.02.02.18.103</t>
  </si>
  <si>
    <t>EVE - 1ª CONFERENCIA LATINO AMERICANA DE GEOGEBRA</t>
  </si>
  <si>
    <t>1287</t>
  </si>
  <si>
    <t>2.01.02.02.02.02.18.104</t>
  </si>
  <si>
    <t>EVENTO INTERNACIONAL DE EDUCAÇÃO EM ENGENHARIA</t>
  </si>
  <si>
    <t>2.01.02.02.02.03.18.001</t>
  </si>
  <si>
    <t>1773</t>
  </si>
  <si>
    <t>2.01.02.02.02.03.23.001</t>
  </si>
  <si>
    <t>1775</t>
  </si>
  <si>
    <t>2.01.02.02.02.03.34.001</t>
  </si>
  <si>
    <t>1777</t>
  </si>
  <si>
    <t>2.01.02.02.02.03.36.001</t>
  </si>
  <si>
    <t>1779</t>
  </si>
  <si>
    <t>2.01.02.02.02.03.38.001</t>
  </si>
  <si>
    <t>2.01.02.02.02.04.09.003</t>
  </si>
  <si>
    <t>1782</t>
  </si>
  <si>
    <t>2.01.02.02.02.05.02.001</t>
  </si>
  <si>
    <t>2.01.02.02.03.01.01.001</t>
  </si>
  <si>
    <t>CENTRO DE RESPONSABILIDADE GERAL - MARQUES</t>
  </si>
  <si>
    <t>1790</t>
  </si>
  <si>
    <t>DIREÇÃO GERAL - DERDIC</t>
  </si>
  <si>
    <t>2.01.03.01.03.01.01.001</t>
  </si>
  <si>
    <t>1796</t>
  </si>
  <si>
    <t>2.01.03.01.03.01.01.002</t>
  </si>
  <si>
    <t>1797</t>
  </si>
  <si>
    <t>BIBRINQ</t>
  </si>
  <si>
    <t>2.01.03.01.03.01.02.001</t>
  </si>
  <si>
    <t>1799</t>
  </si>
  <si>
    <t>SERVIÇO SOCIAL</t>
  </si>
  <si>
    <t>2.01.03.01.03.01.03.001</t>
  </si>
  <si>
    <t>1801</t>
  </si>
  <si>
    <t>COMITÊ DE PESQUISA</t>
  </si>
  <si>
    <t>2.01.03.01.03.01.04.001</t>
  </si>
  <si>
    <t>1803</t>
  </si>
  <si>
    <t>2.01.03.01.03.01.05.001</t>
  </si>
  <si>
    <t>BIBLIOTECA - DERDIC</t>
  </si>
  <si>
    <t>1805</t>
  </si>
  <si>
    <t>CAPTAÇÃO DE RECURSOS</t>
  </si>
  <si>
    <t>2.01.03.01.03.01.06.001</t>
  </si>
  <si>
    <t>1807</t>
  </si>
  <si>
    <t>SUPERVISÃO FINANCEIRA</t>
  </si>
  <si>
    <t>2.01.03.01.03.01.07.001</t>
  </si>
  <si>
    <t>1809</t>
  </si>
  <si>
    <t>2.01.03.01.03.01.08.001</t>
  </si>
  <si>
    <t>RECEPÇÃO</t>
  </si>
  <si>
    <t>1811</t>
  </si>
  <si>
    <t>2.01.03.01.03.01.08.002</t>
  </si>
  <si>
    <t>PORTARIA</t>
  </si>
  <si>
    <t>1812</t>
  </si>
  <si>
    <t>2.01.03.01.03.01.08.003</t>
  </si>
  <si>
    <t>SERVIÇOS E SUPRIMENTOS</t>
  </si>
  <si>
    <t>1813</t>
  </si>
  <si>
    <t>2.01.03.01.03.01.08.004</t>
  </si>
  <si>
    <t>COPA E COZINHA</t>
  </si>
  <si>
    <t>1814</t>
  </si>
  <si>
    <t>2.01.03.01.03.01.08.005</t>
  </si>
  <si>
    <t>MANUTENÇÃO</t>
  </si>
  <si>
    <t>1815</t>
  </si>
  <si>
    <t>2.01.03.01.03.02.01.001</t>
  </si>
  <si>
    <t>ADM. DIRECAO GERAL  - IESP</t>
  </si>
  <si>
    <t>1818</t>
  </si>
  <si>
    <t>2.01.03.01.03.02.02.001</t>
  </si>
  <si>
    <t>DERDIC: DEPARTAMENTO EDUCAÇÃO INFANTIL</t>
  </si>
  <si>
    <t>1820</t>
  </si>
  <si>
    <t>2.01.03.01.03.02.02.002</t>
  </si>
  <si>
    <t>DERDIC: DEPARTAMENTO ENSINO FUNDAMENTAL</t>
  </si>
  <si>
    <t>1821</t>
  </si>
  <si>
    <t>2.01.03.01.03.02.02.003</t>
  </si>
  <si>
    <t>DERDIC: DEPARTAMENTO EDUCAÇÃO DE JOVENS E ADULTOS</t>
  </si>
  <si>
    <t>1822</t>
  </si>
  <si>
    <t>2.01.03.01.03.02.02.004</t>
  </si>
  <si>
    <t>DERDIC: DEPARTAMENTO ENSINO MÉDIO</t>
  </si>
  <si>
    <t>1823</t>
  </si>
  <si>
    <t>2.01.03.01.03.02.02.005</t>
  </si>
  <si>
    <t>PROJETO CURSO DE APRENDIZ</t>
  </si>
  <si>
    <t>2293</t>
  </si>
  <si>
    <t>2.01.03.01.03.02.03.001</t>
  </si>
  <si>
    <t>POOE  - PROGRAMA DE ORIENTAÇÃO EDUCACIONAL</t>
  </si>
  <si>
    <t>1825</t>
  </si>
  <si>
    <t>2.01.03.01.03.02.03.002</t>
  </si>
  <si>
    <t>ACESSIBILIDADE EM LIBRAS</t>
  </si>
  <si>
    <t>1826</t>
  </si>
  <si>
    <t>2.01.03.01.03.02.03.003</t>
  </si>
  <si>
    <t>APOIO A AÇÃO EDUCATIVA</t>
  </si>
  <si>
    <t>1827</t>
  </si>
  <si>
    <t>2.01.03.01.03.02.03.004</t>
  </si>
  <si>
    <t>Prestação de Serviço em Libras - PJ</t>
  </si>
  <si>
    <t>2.01.03.01.03.03.01.001</t>
  </si>
  <si>
    <t>ADM. DIRECAO GERAL CLINICA FONOAUDIOLOGICA</t>
  </si>
  <si>
    <t>1830</t>
  </si>
  <si>
    <t>2.01.03.01.03.03.02.001</t>
  </si>
  <si>
    <t>ADM. MEDICO - CLINICA FONOAUDIOLOGICA</t>
  </si>
  <si>
    <t>1832</t>
  </si>
  <si>
    <t>2.01.03.01.03.03.03.001</t>
  </si>
  <si>
    <t>ADM. PSICOLOGIA - CLINICA FONOAUDIOLOGICA</t>
  </si>
  <si>
    <t>1834</t>
  </si>
  <si>
    <t>2.01.03.01.03.03.04.001</t>
  </si>
  <si>
    <t>AUDIOLOGIA CLINICA</t>
  </si>
  <si>
    <t>1836</t>
  </si>
  <si>
    <t>2.01.03.01.03.03.04.002</t>
  </si>
  <si>
    <t>AUDIOLOGIA EDUCACIONAL</t>
  </si>
  <si>
    <t>1837</t>
  </si>
  <si>
    <t>2.01.03.01.03.03.04.003</t>
  </si>
  <si>
    <t>SERVICO DE VOZ</t>
  </si>
  <si>
    <t>1838</t>
  </si>
  <si>
    <t>2.01.03.01.03.03.04.004</t>
  </si>
  <si>
    <t>PATOLOGIA DA LINGUAGEM</t>
  </si>
  <si>
    <t>1839</t>
  </si>
  <si>
    <t>2.01.03.01.03.03.04.005</t>
  </si>
  <si>
    <t>SERVIÇO DE SURDEZ</t>
  </si>
  <si>
    <t>2.01.03.01.03.04.01.001</t>
  </si>
  <si>
    <t>ADM.DIRECAO GERAL CENTRO AUDICAO CRIANCA</t>
  </si>
  <si>
    <t>1842</t>
  </si>
  <si>
    <t>2.01.03.01.03.04.02.001</t>
  </si>
  <si>
    <t>DERDIC: DEPARTAMENTO MÉDICO - CEAC</t>
  </si>
  <si>
    <t>1844</t>
  </si>
  <si>
    <t>2.01.03.01.03.04.03.001</t>
  </si>
  <si>
    <t>DERDIC: DEPARTAMENTO FONOAUDIOLOGIA - CEAC</t>
  </si>
  <si>
    <t>1846</t>
  </si>
  <si>
    <t>2.01.03.01.03.05.01.003</t>
  </si>
  <si>
    <t>CONV - P.M. DE GUARULHOS - PROJETO MAIS - DERDIC</t>
  </si>
  <si>
    <t>1851</t>
  </si>
  <si>
    <t>2.01.03.01.03.05.01.006</t>
  </si>
  <si>
    <t>SUS - SISTEMA UNICO DE SAÚDE - CLÍNICA FONO</t>
  </si>
  <si>
    <t>1854</t>
  </si>
  <si>
    <t>2.01.03.01.03.05.01.007</t>
  </si>
  <si>
    <t>SUS - SISTEMA UNICO DE SAÚDE - CEAC</t>
  </si>
  <si>
    <t>1855</t>
  </si>
  <si>
    <t>2.01.03.01.03.05.01.010</t>
  </si>
  <si>
    <t>CONV - PROJETO DERDIC VIVER - PMSP</t>
  </si>
  <si>
    <t>1858</t>
  </si>
  <si>
    <t>2.01.03.01.03.05.01.014</t>
  </si>
  <si>
    <t>CONV - ABEC</t>
  </si>
  <si>
    <t>1862</t>
  </si>
  <si>
    <t>2.01.03.01.03.05.01.015</t>
  </si>
  <si>
    <t>CONV - TRIAGEM AUDITIVA NEONATAL</t>
  </si>
  <si>
    <t>1252</t>
  </si>
  <si>
    <t>2.01.03.01.03.05.01.016</t>
  </si>
  <si>
    <t>EVE - ENCONTRO PROFS DE SURDOS DE ESCOLAS ESPEC: LEIT E ESCR</t>
  </si>
  <si>
    <t>1269</t>
  </si>
  <si>
    <t>2.01.03.01.03.05.01.017</t>
  </si>
  <si>
    <t>EVE - TRACIONAL JANTAR DERDIC</t>
  </si>
  <si>
    <t>1281</t>
  </si>
  <si>
    <t>2.01.03.01.03.05.01.018</t>
  </si>
  <si>
    <t>TREIN.EM SERVICO - TRIAGEM AUDIT. NEONATAL UNIVERSAL - TANU</t>
  </si>
  <si>
    <t>1282</t>
  </si>
  <si>
    <t>2.01.03.01.03.05.01.019</t>
  </si>
  <si>
    <t>EVE - TEMAS EM QUESTAO</t>
  </si>
  <si>
    <t>1294</t>
  </si>
  <si>
    <t>2.01.03.01.03.05.01.020</t>
  </si>
  <si>
    <t>EVE - O ATO PSICANALITICO NOS DIAGNOSTICOS DE LIMIT ORGANICA</t>
  </si>
  <si>
    <t>1295</t>
  </si>
  <si>
    <t>2.01.03.01.03.05.01.021</t>
  </si>
  <si>
    <t>CONV - PROJETO CIDADANIA: SURDEZ E O MUNDO DO TRABALHO</t>
  </si>
  <si>
    <t>2288</t>
  </si>
  <si>
    <t>2.01.03.01.03.05.01.022</t>
  </si>
  <si>
    <t>2294</t>
  </si>
  <si>
    <t>2.01.03.01.03.05.01.023</t>
  </si>
  <si>
    <t>EVE - DESENVOLVENDO SEU POTENCIAL E DESCOBRINDO SEU DOM</t>
  </si>
  <si>
    <t>2299</t>
  </si>
  <si>
    <t>2.01.03.01.03.05.01.024</t>
  </si>
  <si>
    <t>CONV - O SURDO E O MUNDO: LINGUAS E LINGUAGENS</t>
  </si>
  <si>
    <t>2300</t>
  </si>
  <si>
    <t>2.01.03.01.03.05.01.025</t>
  </si>
  <si>
    <t>CONV - PROJETO CAAF</t>
  </si>
  <si>
    <t>2756</t>
  </si>
  <si>
    <t>2.01.03.01.03.05.01.026</t>
  </si>
  <si>
    <t>CONV - PROJETO ESPERANDO A SAUDE COM CONFORTO E SEGURANCA</t>
  </si>
  <si>
    <t>2759</t>
  </si>
  <si>
    <t>2.01.03.01.03.05.01.027</t>
  </si>
  <si>
    <t>EVE - V SIMPOSIO DERDIC</t>
  </si>
  <si>
    <t>2760</t>
  </si>
  <si>
    <t>2.01.03.01.04.01.01.001</t>
  </si>
  <si>
    <t>CENTRO DE RESPONSABILIDADE GERAL - IBIRAPUERA</t>
  </si>
  <si>
    <t>1866</t>
  </si>
  <si>
    <t>2.01.03.01.04.01.01.002</t>
  </si>
  <si>
    <t>2.01.04.01.01.01.04.004</t>
  </si>
  <si>
    <t>1872</t>
  </si>
  <si>
    <t>2.01.04.01.01.01.04.005</t>
  </si>
  <si>
    <t>DSA - CENTRAL DE CÓPIAS - SANTANA</t>
  </si>
  <si>
    <t>1873</t>
  </si>
  <si>
    <t>2.01.04.01.01.01.04.007</t>
  </si>
  <si>
    <t>1874</t>
  </si>
  <si>
    <t>2.01.04.01.01.01.04.010</t>
  </si>
  <si>
    <t>1875</t>
  </si>
  <si>
    <t>2.01.04.01.01.01.04.011</t>
  </si>
  <si>
    <t>DSA - SERVIÇOS GERAIS</t>
  </si>
  <si>
    <t>1256</t>
  </si>
  <si>
    <t>2.01.04.01.01.01.05.004</t>
  </si>
  <si>
    <t>1877</t>
  </si>
  <si>
    <t>2.01.04.01.01.01.05.008</t>
  </si>
  <si>
    <t>1878</t>
  </si>
  <si>
    <t>2.01.04.01.01.01.10.003</t>
  </si>
  <si>
    <t>1880</t>
  </si>
  <si>
    <t>2.01.04.02.01.07.01.001</t>
  </si>
  <si>
    <t>DIREÇÃO DE CAMPUS - SANTANA</t>
  </si>
  <si>
    <t>1885</t>
  </si>
  <si>
    <t>2.01.04.02.02.02.02.001</t>
  </si>
  <si>
    <t>BIBLIOTECA - SANTANA</t>
  </si>
  <si>
    <t>1889</t>
  </si>
  <si>
    <t>2.01.04.02.02.02.08.002</t>
  </si>
  <si>
    <t>EXPEDIENTE DA FCAULDADE - FEACA</t>
  </si>
  <si>
    <t>1891</t>
  </si>
  <si>
    <t>2.01.04.02.02.02.08.007</t>
  </si>
  <si>
    <t>LABORATÓRIO FÍSICO E QUÍMICO</t>
  </si>
  <si>
    <t>2283</t>
  </si>
  <si>
    <t>2.01.04.02.02.02.17.002</t>
  </si>
  <si>
    <t>1893</t>
  </si>
  <si>
    <t>2.01.04.02.02.03.35.001</t>
  </si>
  <si>
    <t>1896</t>
  </si>
  <si>
    <t>2.01.04.02.02.04.09.003</t>
  </si>
  <si>
    <t>1899</t>
  </si>
  <si>
    <t>2.01.04.02.02.04.11.007</t>
  </si>
  <si>
    <t>2287</t>
  </si>
  <si>
    <t>2.01.04.02.03.01.01.001</t>
  </si>
  <si>
    <t>CENTRO DE RESPONSABILIDADE GERAL - SANTANA</t>
  </si>
  <si>
    <t>1903</t>
  </si>
  <si>
    <t>2.01.05.01.01.01.03.009</t>
  </si>
  <si>
    <t>2.01.05.01.01.01.03.011</t>
  </si>
  <si>
    <t>2289</t>
  </si>
  <si>
    <t>SUPERINTENDÊNCIA HSL</t>
  </si>
  <si>
    <t>2.01.05.01.02.01.01.001</t>
  </si>
  <si>
    <t>1910</t>
  </si>
  <si>
    <t>2.01.05.01.02.01.01.002</t>
  </si>
  <si>
    <t>1911</t>
  </si>
  <si>
    <t>2.01.05.01.02.01.01.003</t>
  </si>
  <si>
    <t>NAQ - NÚCLEO DE ATENÇÃO À QUALIDADE</t>
  </si>
  <si>
    <t>2.01.05.01.02.01.01.004</t>
  </si>
  <si>
    <t>GTH - GRUPO DE TRABALHO DE HUMANIZAÇÃO</t>
  </si>
  <si>
    <t>2279</t>
  </si>
  <si>
    <t>2.01.05.01.02.01.01.005</t>
  </si>
  <si>
    <t>GRUPO PERMANENTE DE TRABALHO - PCI-HSL</t>
  </si>
  <si>
    <t>1258</t>
  </si>
  <si>
    <t>2.01.05.01.02.01.01.006</t>
  </si>
  <si>
    <t>HEMODINAMICA</t>
  </si>
  <si>
    <t>2764</t>
  </si>
  <si>
    <t>2.01.05.01.02.01.02.001</t>
  </si>
  <si>
    <t>NUTRIÇÃO E DIETÉTICA</t>
  </si>
  <si>
    <t>1913</t>
  </si>
  <si>
    <t>2.01.05.01.02.01.02.002</t>
  </si>
  <si>
    <t>ALMOXARIFADO</t>
  </si>
  <si>
    <t>1914</t>
  </si>
  <si>
    <t>2.01.05.01.02.01.02.003</t>
  </si>
  <si>
    <t>FARMÁCIA SATÉLITE - CENTRO CIRÚRGICO</t>
  </si>
  <si>
    <t>1915</t>
  </si>
  <si>
    <t>2.01.05.01.02.01.02.004</t>
  </si>
  <si>
    <t>ALMOXARIFADO ORTOPEDIA</t>
  </si>
  <si>
    <t>1916</t>
  </si>
  <si>
    <t>2.01.05.01.02.01.02.005</t>
  </si>
  <si>
    <t>FARMÁCIA</t>
  </si>
  <si>
    <t>1917</t>
  </si>
  <si>
    <t>2.01.05.01.02.01.02.006</t>
  </si>
  <si>
    <t>CENTRO DE MATERIAIS</t>
  </si>
  <si>
    <t>1918</t>
  </si>
  <si>
    <t>2.01.05.01.02.01.03.001</t>
  </si>
  <si>
    <t>SAME - ARQUIVO</t>
  </si>
  <si>
    <t>1920</t>
  </si>
  <si>
    <t>2.01.05.01.02.01.04.001</t>
  </si>
  <si>
    <t>RECEPÇÃO - PORTARIA FUNDOS</t>
  </si>
  <si>
    <t>1922</t>
  </si>
  <si>
    <t>2.01.05.01.02.01.04.002</t>
  </si>
  <si>
    <t>RECEPÇÃO -  I (CENTRAL )</t>
  </si>
  <si>
    <t>1923</t>
  </si>
  <si>
    <t>2.01.05.01.02.01.04.003</t>
  </si>
  <si>
    <t>RECEPÇÃO - II  (AGENDAMENTO )</t>
  </si>
  <si>
    <t>1924</t>
  </si>
  <si>
    <t>2.01.05.01.02.01.04.004</t>
  </si>
  <si>
    <t>RECEPÇÃO ORTOPEDIA</t>
  </si>
  <si>
    <t>1925</t>
  </si>
  <si>
    <t>2.01.05.01.02.01.04.005</t>
  </si>
  <si>
    <t>RECEPÇÃO P.A.</t>
  </si>
  <si>
    <t>1926</t>
  </si>
  <si>
    <t>2.01.05.01.02.01.04.006</t>
  </si>
  <si>
    <t>RECEPÇÃO RADIOLÓGICA</t>
  </si>
  <si>
    <t>1927</t>
  </si>
  <si>
    <t>2.01.05.01.02.01.04.007</t>
  </si>
  <si>
    <t>RECEPÇÃO - III (CONVÊNIOS)</t>
  </si>
  <si>
    <t>1928</t>
  </si>
  <si>
    <t>TRANSPORTES</t>
  </si>
  <si>
    <t>2.01.05.01.02.01.05.001</t>
  </si>
  <si>
    <t>1930</t>
  </si>
  <si>
    <t>TELEFONIA</t>
  </si>
  <si>
    <t>2.01.05.01.02.01.06.001</t>
  </si>
  <si>
    <t>1932</t>
  </si>
  <si>
    <t>CONTAS MEDICAS</t>
  </si>
  <si>
    <t>2.01.05.01.02.01.07.001</t>
  </si>
  <si>
    <t>1934</t>
  </si>
  <si>
    <t>2.01.05.01.02.01.07.002</t>
  </si>
  <si>
    <t>CAIXAS</t>
  </si>
  <si>
    <t>1935</t>
  </si>
  <si>
    <t>2.01.05.01.02.01.07.003</t>
  </si>
  <si>
    <t>ADM. DE CONVÊNIOS</t>
  </si>
  <si>
    <t>1936</t>
  </si>
  <si>
    <t>SERVIÇO ATENDIMENTO AO CLIENTE - SAC</t>
  </si>
  <si>
    <t>2.01.05.01.02.01.09.001</t>
  </si>
  <si>
    <t>1938</t>
  </si>
  <si>
    <t>2.01.05.01.02.01.11.001</t>
  </si>
  <si>
    <t>1940</t>
  </si>
  <si>
    <t>GERÊNCIA DE ENFERMAGEM</t>
  </si>
  <si>
    <t>2.01.05.01.02.01.12.001</t>
  </si>
  <si>
    <t>1942</t>
  </si>
  <si>
    <t>2.01.05.01.02.01.12.002</t>
  </si>
  <si>
    <t>EDUCAÇÃO CONTINUADA</t>
  </si>
  <si>
    <t>1943</t>
  </si>
  <si>
    <t>2.01.05.01.02.01.12.003</t>
  </si>
  <si>
    <t>COORDENAÇÃO ENFERMAGEM</t>
  </si>
  <si>
    <t>1944</t>
  </si>
  <si>
    <t>2.01.05.01.02.01.13.001</t>
  </si>
  <si>
    <t>U.T.I. NEONATAL</t>
  </si>
  <si>
    <t>1946</t>
  </si>
  <si>
    <t>2.01.05.01.02.01.13.002</t>
  </si>
  <si>
    <t>UNIDADE DE INTERNAÇÃO PEDIATRIA</t>
  </si>
  <si>
    <t>1947</t>
  </si>
  <si>
    <t>2.01.05.01.02.01.13.003</t>
  </si>
  <si>
    <t>UNIDADE DE INTERNAÇÃO BERÇÁRIO</t>
  </si>
  <si>
    <t>1948</t>
  </si>
  <si>
    <t>2.01.05.01.02.01.14.001</t>
  </si>
  <si>
    <t>U.T.I. ADULTO</t>
  </si>
  <si>
    <t>1950</t>
  </si>
  <si>
    <t>2.01.05.01.02.01.15.001</t>
  </si>
  <si>
    <t>UNIDADE DE INTERNAÇÃO 1o. ANDAR LESTE</t>
  </si>
  <si>
    <t>1952</t>
  </si>
  <si>
    <t>2.01.05.01.02.01.15.002</t>
  </si>
  <si>
    <t>UNIDADE DE INTERNAÇÃO 2o. ANDAR OESTE</t>
  </si>
  <si>
    <t>1953</t>
  </si>
  <si>
    <t>2.01.05.01.02.01.15.003</t>
  </si>
  <si>
    <t>UNIDADE DE INTERNAÇÃO 3o. ANDAR LESTE</t>
  </si>
  <si>
    <t>1954</t>
  </si>
  <si>
    <t>2.01.05.01.02.01.15.004</t>
  </si>
  <si>
    <t>UNIDADE DE INTERNAÇÃO 3o. ANDAR OESTE</t>
  </si>
  <si>
    <t>1955</t>
  </si>
  <si>
    <t>2.01.05.01.02.01.15.005</t>
  </si>
  <si>
    <t>UNIDADE DE INTERNAÇÃO CIRURGIA CARDÍACA</t>
  </si>
  <si>
    <t>1956</t>
  </si>
  <si>
    <t>2.01.05.01.02.01.15.006</t>
  </si>
  <si>
    <t>UNIDADE DE INTERNAÇÃO ORTOPEDIA</t>
  </si>
  <si>
    <t>1957</t>
  </si>
  <si>
    <t>2.01.05.01.02.01.15.007</t>
  </si>
  <si>
    <t>DAY-CLINIC 3o. ANDAR</t>
  </si>
  <si>
    <t>1958</t>
  </si>
  <si>
    <t>2.01.05.01.02.01.16.001</t>
  </si>
  <si>
    <t>CENTRO OBSTÉTRICO</t>
  </si>
  <si>
    <t>1960</t>
  </si>
  <si>
    <t>2.01.05.01.02.01.16.002</t>
  </si>
  <si>
    <t>UNIDADE DE INTERNAÇÃO MATERNIDADE</t>
  </si>
  <si>
    <t>1961</t>
  </si>
  <si>
    <t>2.01.05.01.02.01.17.001</t>
  </si>
  <si>
    <t>UNIDADE CENTRO CIRÚRGICO 2o. ANDAR</t>
  </si>
  <si>
    <t>1963</t>
  </si>
  <si>
    <t>2.01.05.01.02.01.17.002</t>
  </si>
  <si>
    <t>UNIDADE CENTRO CIRÚRGICO 3o. ANDAR</t>
  </si>
  <si>
    <t>1964</t>
  </si>
  <si>
    <t>2.01.05.01.02.01.17.003</t>
  </si>
  <si>
    <t>UNID CENTRO CIRÚRGICO - CIRURGIA CARDIAC</t>
  </si>
  <si>
    <t>1965</t>
  </si>
  <si>
    <t>2.01.05.01.02.01.17.004</t>
  </si>
  <si>
    <t>UNIDADE CENTRO CIRÚRGICO - ORTOPEDIA</t>
  </si>
  <si>
    <t>1966</t>
  </si>
  <si>
    <t>2.01.05.01.02.01.18.001</t>
  </si>
  <si>
    <t>QUIMIOTERAPIA</t>
  </si>
  <si>
    <t>1968</t>
  </si>
  <si>
    <t>2.01.05.01.02.01.18.002</t>
  </si>
  <si>
    <t>AMBULATÓRIO ORTOPEDIA</t>
  </si>
  <si>
    <t>1969</t>
  </si>
  <si>
    <t>2.01.05.01.02.01.18.003</t>
  </si>
  <si>
    <t>UNIDADE DE TRANSPLANTES</t>
  </si>
  <si>
    <t>1970</t>
  </si>
  <si>
    <t>2.01.05.01.02.01.19.001</t>
  </si>
  <si>
    <t>LAVANDERIA</t>
  </si>
  <si>
    <t>1972</t>
  </si>
  <si>
    <t>2.01.05.01.02.01.20.001</t>
  </si>
  <si>
    <t>CONV - PRÓ SANTA-CASA II</t>
  </si>
  <si>
    <t>1974</t>
  </si>
  <si>
    <t>2.01.05.01.02.01.20.002</t>
  </si>
  <si>
    <t>CONV - EMENDA RENATO AMARY 2009</t>
  </si>
  <si>
    <t>2290</t>
  </si>
  <si>
    <t>2.01.05.01.02.01.20.003</t>
  </si>
  <si>
    <t>CONV - EMENDA RENATO AMARY 2010</t>
  </si>
  <si>
    <t>2291</t>
  </si>
  <si>
    <t>2.01.05.01.02.01.20.004</t>
  </si>
  <si>
    <t>CONV - EMENDA PANNUNZIO 2010</t>
  </si>
  <si>
    <t>2292</t>
  </si>
  <si>
    <t>2.01.05.01.02.01.20.005</t>
  </si>
  <si>
    <t>CONV - EMENDA LUIZ FERNANDO MACHADO 2011</t>
  </si>
  <si>
    <t>2757</t>
  </si>
  <si>
    <t>DIRETORIA TÉCNICA / CLINICA</t>
  </si>
  <si>
    <t>2.01.05.01.02.02.01.001</t>
  </si>
  <si>
    <t>1977</t>
  </si>
  <si>
    <t>2.01.05.01.02.02.02.001</t>
  </si>
  <si>
    <t>SND - SERVIÇO DE NUTRIÇÃO E DIETÉTICA</t>
  </si>
  <si>
    <t>1979</t>
  </si>
  <si>
    <t>2.01.05.01.02.02.02.002</t>
  </si>
  <si>
    <t>FONOAUDIOLOGIA</t>
  </si>
  <si>
    <t>1980</t>
  </si>
  <si>
    <t>2.01.05.01.02.02.02.003</t>
  </si>
  <si>
    <t>ASSISTÊNCIA SOCIAL</t>
  </si>
  <si>
    <t>1981</t>
  </si>
  <si>
    <t>2.01.05.01.02.02.02.004</t>
  </si>
  <si>
    <t>FISIOTERAPIA</t>
  </si>
  <si>
    <t>1982</t>
  </si>
  <si>
    <t>2.01.05.01.02.02.02.005</t>
  </si>
  <si>
    <t>PSICOLOGIA</t>
  </si>
  <si>
    <t>1983</t>
  </si>
  <si>
    <t>ENGENHARIA CLINICA</t>
  </si>
  <si>
    <t>2.01.05.01.02.02.03.001</t>
  </si>
  <si>
    <t>1985</t>
  </si>
  <si>
    <t>2.01.05.01.02.02.04.001</t>
  </si>
  <si>
    <t>SSP - ESTATÍSTICA</t>
  </si>
  <si>
    <t>1987</t>
  </si>
  <si>
    <t>2.01.05.01.02.02.05.001</t>
  </si>
  <si>
    <t>SCIH - SERVIÇO DE CONTROLE DE INFECÇÃO HOSPITALAR</t>
  </si>
  <si>
    <t>1989</t>
  </si>
  <si>
    <t>2.01.05.01.02.02.05.002</t>
  </si>
  <si>
    <t>AGENCIA TRANSFUSIONAL</t>
  </si>
  <si>
    <t>1990</t>
  </si>
  <si>
    <t>2.01.05.01.02.02.05.003</t>
  </si>
  <si>
    <t>ENDOSCOPIA</t>
  </si>
  <si>
    <t>1991</t>
  </si>
  <si>
    <t>2.01.05.01.02.02.06.001</t>
  </si>
  <si>
    <t>REFEITÓRIO</t>
  </si>
  <si>
    <t>1993</t>
  </si>
  <si>
    <t>2.01.05.01.02.02.06.002</t>
  </si>
  <si>
    <t>PRONTO ATENDIMENTO</t>
  </si>
  <si>
    <t>1994</t>
  </si>
  <si>
    <t>2.01.05.01.02.02.06.003</t>
  </si>
  <si>
    <t>RAIO X</t>
  </si>
  <si>
    <t>1995</t>
  </si>
  <si>
    <t>2.01.05.01.02.02.06.004</t>
  </si>
  <si>
    <t>1996</t>
  </si>
  <si>
    <t>2.01.05.01.02.02.06.005</t>
  </si>
  <si>
    <t>LACTARIO</t>
  </si>
  <si>
    <t>1997</t>
  </si>
  <si>
    <t>2.01.05.01.02.02.07.001</t>
  </si>
  <si>
    <t>HEMODIÁLISE</t>
  </si>
  <si>
    <t>1999</t>
  </si>
  <si>
    <t>2.01.05.01.02.02.07.003</t>
  </si>
  <si>
    <t>LITOTRIPSIA</t>
  </si>
  <si>
    <t>2001</t>
  </si>
  <si>
    <t>2.01.05.01.02.02.07.004</t>
  </si>
  <si>
    <t>RADIOLOGIA</t>
  </si>
  <si>
    <t>2002</t>
  </si>
  <si>
    <t>2.01.05.01.02.02.07.005</t>
  </si>
  <si>
    <t>ULTRA-SONOGRAFIA</t>
  </si>
  <si>
    <t>2003</t>
  </si>
  <si>
    <t>2.01.05.01.02.02.07.006</t>
  </si>
  <si>
    <t>TOP IMAGEM</t>
  </si>
  <si>
    <t>2.01.05.01.02.03.01.001</t>
  </si>
  <si>
    <t>CENTRO DE RESPONSABILIDADE GERAL - HSL</t>
  </si>
  <si>
    <t>2006</t>
  </si>
  <si>
    <t>2.01.05.01.02.03.01.002</t>
  </si>
  <si>
    <t>CONTRATO DE MUTUO DE DINHEIRO - CAIXA HOSPITAIS</t>
  </si>
  <si>
    <t>2007</t>
  </si>
  <si>
    <t>2.01.05.01.02.03.01.003</t>
  </si>
  <si>
    <t>OBRA UNIDADE PEDIATRIA</t>
  </si>
  <si>
    <t>2008</t>
  </si>
  <si>
    <t>2.01.05.01.02.03.01.004</t>
  </si>
  <si>
    <t>PLANO GERENCIAMENTO RESÍDUOS SERV. SAÚDE</t>
  </si>
  <si>
    <t>2.01.05.01.02.03.01.005</t>
  </si>
  <si>
    <t>HOSPITAL SENTINELA</t>
  </si>
  <si>
    <t>2.01.05.01.02.03.01.006</t>
  </si>
  <si>
    <t>OBRA HEMODINÂMICA</t>
  </si>
  <si>
    <t>1292</t>
  </si>
  <si>
    <t>2.01.06.01.01.01.02.001</t>
  </si>
  <si>
    <t>CONTROLADORIA - ADM. GERAL</t>
  </si>
  <si>
    <t>2.01.06.01.01.01.02.004</t>
  </si>
  <si>
    <t>2014</t>
  </si>
  <si>
    <t>2.01.06.01.01.01.02.005</t>
  </si>
  <si>
    <t>2015</t>
  </si>
  <si>
    <t>2.01.06.01.01.01.02.006</t>
  </si>
  <si>
    <t>2016</t>
  </si>
  <si>
    <t>2.01.06.01.01.01.03.001</t>
  </si>
  <si>
    <t>DRH - DIREÇÃO GERAL</t>
  </si>
  <si>
    <t>2.01.06.01.01.01.03.002</t>
  </si>
  <si>
    <t>2018</t>
  </si>
  <si>
    <t>2.01.06.01.01.01.03.003</t>
  </si>
  <si>
    <t>2019</t>
  </si>
  <si>
    <t>2.01.06.01.01.01.03.004</t>
  </si>
  <si>
    <t>2.01.06.01.01.01.03.005</t>
  </si>
  <si>
    <t>2020</t>
  </si>
  <si>
    <t>2.01.06.01.01.01.03.006</t>
  </si>
  <si>
    <t>2021</t>
  </si>
  <si>
    <t>2.01.06.01.01.01.03.007</t>
  </si>
  <si>
    <t>DRH - RECRUTAMENTO, SELEÇÃO E DESENVOLVIMENTO</t>
  </si>
  <si>
    <t>2022</t>
  </si>
  <si>
    <t>2.01.06.01.01.01.03.008</t>
  </si>
  <si>
    <t>2.01.06.01.01.01.03.009</t>
  </si>
  <si>
    <t>2023</t>
  </si>
  <si>
    <t>2.01.06.01.01.01.03.010</t>
  </si>
  <si>
    <t>2024</t>
  </si>
  <si>
    <t>2.01.06.01.01.01.03.011</t>
  </si>
  <si>
    <t>1254</t>
  </si>
  <si>
    <t>2.01.06.01.01.01.03.012</t>
  </si>
  <si>
    <t>2.01.06.01.01.01.04.001</t>
  </si>
  <si>
    <t>DSAS - DIREÇÃO GERAL</t>
  </si>
  <si>
    <t>2.01.06.01.01.01.04.002</t>
  </si>
  <si>
    <t>2026</t>
  </si>
  <si>
    <t>2.01.06.01.01.01.04.004</t>
  </si>
  <si>
    <t>2027</t>
  </si>
  <si>
    <t>2.01.06.01.01.01.04.005</t>
  </si>
  <si>
    <t>DSAS - CENTRAL DE CÓPIAS - CCMB</t>
  </si>
  <si>
    <t>2028</t>
  </si>
  <si>
    <t>2.01.06.01.01.01.04.006</t>
  </si>
  <si>
    <t>2.01.06.01.01.01.04.007</t>
  </si>
  <si>
    <t>2029</t>
  </si>
  <si>
    <t>2.01.06.01.01.01.04.009</t>
  </si>
  <si>
    <t>2.01.06.01.01.01.04.010</t>
  </si>
  <si>
    <t>2030</t>
  </si>
  <si>
    <t>2.01.06.01.01.01.05.001</t>
  </si>
  <si>
    <t>DTI - DIREÇÃO GERAL</t>
  </si>
  <si>
    <t>2.01.06.01.01.01.05.002</t>
  </si>
  <si>
    <t>2032</t>
  </si>
  <si>
    <t>2.01.06.01.01.01.05.003</t>
  </si>
  <si>
    <t>2033</t>
  </si>
  <si>
    <t>2.01.06.01.01.01.05.004</t>
  </si>
  <si>
    <t>2034</t>
  </si>
  <si>
    <t>2.01.06.01.01.01.05.005</t>
  </si>
  <si>
    <t>2035</t>
  </si>
  <si>
    <t>2.01.06.01.01.01.05.007</t>
  </si>
  <si>
    <t>2036</t>
  </si>
  <si>
    <t>2.01.06.01.01.01.05.008</t>
  </si>
  <si>
    <t>2037</t>
  </si>
  <si>
    <t>2.01.06.01.01.01.07.001</t>
  </si>
  <si>
    <t>2039</t>
  </si>
  <si>
    <t>RESIDÊNCIA MÉDICA</t>
  </si>
  <si>
    <t>2.01.06.01.01.01.08.001</t>
  </si>
  <si>
    <t>2.01.06.01.01.01.09.001</t>
  </si>
  <si>
    <t>GF - GERÊNCIA FINANCEIRA</t>
  </si>
  <si>
    <t>2.01.06.01.01.01.09.002</t>
  </si>
  <si>
    <t>2041</t>
  </si>
  <si>
    <t>2.01.06.01.01.01.09.003</t>
  </si>
  <si>
    <t>2042</t>
  </si>
  <si>
    <t>2.01.06.01.01.01.09.004</t>
  </si>
  <si>
    <t>2043</t>
  </si>
  <si>
    <t>2.01.06.01.01.01.10.003</t>
  </si>
  <si>
    <t>2046</t>
  </si>
  <si>
    <t>2.01.06.01.01.01.11.001</t>
  </si>
  <si>
    <t>CR - CONTAS A RECEBER</t>
  </si>
  <si>
    <t>2.01.06.01.01.01.11.002</t>
  </si>
  <si>
    <t>2048</t>
  </si>
  <si>
    <t>2.01.06.01.01.01.11.003</t>
  </si>
  <si>
    <t>CR - BOLSAS E MENSALIDADES</t>
  </si>
  <si>
    <t>2049</t>
  </si>
  <si>
    <t>2.01.06.01.01.01.11.004</t>
  </si>
  <si>
    <t>2050</t>
  </si>
  <si>
    <t>2.01.06.01.01.01.11.005</t>
  </si>
  <si>
    <t>2051</t>
  </si>
  <si>
    <t>2.01.06.02.01.02.10.001</t>
  </si>
  <si>
    <t>COMITE DE ÉTICA EM PESQUISAS</t>
  </si>
  <si>
    <t>1251</t>
  </si>
  <si>
    <t>2.01.06.02.01.03.01.001</t>
  </si>
  <si>
    <t>CONV - PROMED</t>
  </si>
  <si>
    <t>2056</t>
  </si>
  <si>
    <t>2.01.06.02.01.03.01.002</t>
  </si>
  <si>
    <t>CONV - PRÓ SAÚDE</t>
  </si>
  <si>
    <t>2057</t>
  </si>
  <si>
    <t>2.01.06.02.01.03.01.003</t>
  </si>
  <si>
    <t>CONV - PRÓ SAÚDE II</t>
  </si>
  <si>
    <t>1249</t>
  </si>
  <si>
    <t>2.01.06.02.01.03.01.005</t>
  </si>
  <si>
    <t>COREM - COMISSÃO DE RESIDÊNCIA MÉDICA</t>
  </si>
  <si>
    <t>2.01.06.02.01.03.01.006</t>
  </si>
  <si>
    <t>CONV - PROJETO HERBARIO CBA - ITUPARARANGA</t>
  </si>
  <si>
    <t>1247</t>
  </si>
  <si>
    <t>2.01.06.02.01.07.01.001</t>
  </si>
  <si>
    <t>DIREÇÃO DE CAMPUS - SOROCABA</t>
  </si>
  <si>
    <t>2060</t>
  </si>
  <si>
    <t>DIRETORIA ADMINISTRATIVA</t>
  </si>
  <si>
    <t>2.01.06.02.01.08.01.001</t>
  </si>
  <si>
    <t>2063</t>
  </si>
  <si>
    <t>2.01.06.02.02.01.01.004</t>
  </si>
  <si>
    <t>2.01.06.02.02.02.02.001</t>
  </si>
  <si>
    <t>BIBLIOTECA - CCMB</t>
  </si>
  <si>
    <t>2067</t>
  </si>
  <si>
    <t>2.01.06.02.02.02.02.002</t>
  </si>
  <si>
    <t>2068</t>
  </si>
  <si>
    <t>2.01.06.02.02.02.14.001</t>
  </si>
  <si>
    <t>DIREÇÃO GERAL</t>
  </si>
  <si>
    <t>2070</t>
  </si>
  <si>
    <t>2.01.06.02.02.02.14.002</t>
  </si>
  <si>
    <t>EXPEDIENTE DA FACULDADE - CMS</t>
  </si>
  <si>
    <t>2071</t>
  </si>
  <si>
    <t>2.01.06.02.02.02.14.003</t>
  </si>
  <si>
    <t>DEPARTAMENTO DE MEDICINA</t>
  </si>
  <si>
    <t>2072</t>
  </si>
  <si>
    <t>2.01.06.02.02.02.14.004</t>
  </si>
  <si>
    <t>DEPARTAMENTO DE ENFERMAGEM</t>
  </si>
  <si>
    <t>2073</t>
  </si>
  <si>
    <t>2.01.06.02.02.02.14.005</t>
  </si>
  <si>
    <t>DEPARTAMENTO DE CIRURGIA</t>
  </si>
  <si>
    <t>2074</t>
  </si>
  <si>
    <t>2.01.06.02.02.02.14.006</t>
  </si>
  <si>
    <t>DEPARTAMENTO DE CIÊNCIAS DO AMBIENTE</t>
  </si>
  <si>
    <t>2075</t>
  </si>
  <si>
    <t>2.01.06.02.02.02.14.007</t>
  </si>
  <si>
    <t>DEPARTAMENTO DE CIÊNCIAS FISIOLÓGICAS</t>
  </si>
  <si>
    <t>2076</t>
  </si>
  <si>
    <t>2.01.06.02.02.02.14.008</t>
  </si>
  <si>
    <t>DEPARTAMENTO DE MORFOLOGIA E PATOLOGIA</t>
  </si>
  <si>
    <t>2077</t>
  </si>
  <si>
    <t>2.01.06.02.02.02.14.009</t>
  </si>
  <si>
    <t>2078</t>
  </si>
  <si>
    <t>2.01.06.02.02.02.14.010</t>
  </si>
  <si>
    <t>LABORATÓRIO DE IMUNOLOGIA</t>
  </si>
  <si>
    <t>2079</t>
  </si>
  <si>
    <t>2.01.06.02.02.02.14.011</t>
  </si>
  <si>
    <t>LABORATÓRIO DE BIOQUIMICA</t>
  </si>
  <si>
    <t>2080</t>
  </si>
  <si>
    <t>2.01.06.02.02.02.14.012</t>
  </si>
  <si>
    <t>LABORATÓRIO DE PATOLOGIA E AUTOPSIA</t>
  </si>
  <si>
    <t>2081</t>
  </si>
  <si>
    <t>2.01.06.02.02.02.14.013</t>
  </si>
  <si>
    <t>LABORATÓRIO DE FARMACOLOGIA</t>
  </si>
  <si>
    <t>2082</t>
  </si>
  <si>
    <t>2.01.06.02.02.02.14.014</t>
  </si>
  <si>
    <t>LAB. DE SIMULAÇÃO PROCEDIMENTOS MÉDICOS E ENFERMAGEM</t>
  </si>
  <si>
    <t>2083</t>
  </si>
  <si>
    <t>2.01.06.02.02.02.14.015</t>
  </si>
  <si>
    <t>LABORATÓRIO DE HISTOLOGIA</t>
  </si>
  <si>
    <t>2084</t>
  </si>
  <si>
    <t>2.01.06.02.02.02.14.016</t>
  </si>
  <si>
    <t>BIOTÉRIO</t>
  </si>
  <si>
    <t>2085</t>
  </si>
  <si>
    <t>2.01.06.02.02.02.14.017</t>
  </si>
  <si>
    <t>LABORATÓRIO DE MICROBIOLOGIA</t>
  </si>
  <si>
    <t>2086</t>
  </si>
  <si>
    <t>2.01.06.02.02.02.14.018</t>
  </si>
  <si>
    <t>LABORATÓRIO DE TÉCNICO CIRÚRGICO</t>
  </si>
  <si>
    <t>2087</t>
  </si>
  <si>
    <t>2.01.06.02.02.02.14.019</t>
  </si>
  <si>
    <t>LABORATÓRIO DE PARASITOLOGIA</t>
  </si>
  <si>
    <t>2088</t>
  </si>
  <si>
    <t>2.01.06.02.02.02.14.020</t>
  </si>
  <si>
    <t>LABORATÓRIO MORFOFUNCIONAL</t>
  </si>
  <si>
    <t>2089</t>
  </si>
  <si>
    <t>2.01.06.02.02.02.14.021</t>
  </si>
  <si>
    <t>LABORATÓRIO DE BIOMATERIAIS</t>
  </si>
  <si>
    <t>2090</t>
  </si>
  <si>
    <t>2.01.06.02.02.02.14.022</t>
  </si>
  <si>
    <t>LABORATÓRIO DE BOTÂNICA</t>
  </si>
  <si>
    <t>2091</t>
  </si>
  <si>
    <t>2.01.06.02.02.02.14.023</t>
  </si>
  <si>
    <t>LABORATÓRIO DE ECOSSISTEMA</t>
  </si>
  <si>
    <t>2092</t>
  </si>
  <si>
    <t>2.01.06.02.02.02.14.024</t>
  </si>
  <si>
    <t>LABORATÓRIO DE HERPITOLOGIA</t>
  </si>
  <si>
    <t>2093</t>
  </si>
  <si>
    <t>2.01.06.02.02.02.14.025</t>
  </si>
  <si>
    <t>LABORATÓRIO DE FISIOLOGIA</t>
  </si>
  <si>
    <t>2094</t>
  </si>
  <si>
    <t>2.01.06.02.02.02.14.026</t>
  </si>
  <si>
    <t>LABORATÓRIO DIDÁTICO DE INFORMÁTICA</t>
  </si>
  <si>
    <t>2095</t>
  </si>
  <si>
    <t>2.01.06.02.02.02.14.027</t>
  </si>
  <si>
    <t>LABORATÓRIO DE ECOSSISTEMA AQUATICOS</t>
  </si>
  <si>
    <t>2096</t>
  </si>
  <si>
    <t>2.01.06.02.02.02.14.028</t>
  </si>
  <si>
    <t>COMISSAO DE ETICA EM PESQUISA NO USO DE ANIMAIS - CEUA</t>
  </si>
  <si>
    <t>2.01.06.02.02.04.01.001</t>
  </si>
  <si>
    <t>2.01.06.02.02.04.09.001</t>
  </si>
  <si>
    <t>2099</t>
  </si>
  <si>
    <t>2.01.06.02.02.04.09.003</t>
  </si>
  <si>
    <t>2100</t>
  </si>
  <si>
    <t>2.01.06.02.02.04.11.002</t>
  </si>
  <si>
    <t>1285</t>
  </si>
  <si>
    <t>2.01.06.02.02.05.02.001</t>
  </si>
  <si>
    <t>2103</t>
  </si>
  <si>
    <t>2.01.06.02.03.01.01.001</t>
  </si>
  <si>
    <t>CENTRO DE RESPONSABILIDADE GERAL  - CCMB</t>
  </si>
  <si>
    <t>2107</t>
  </si>
  <si>
    <t>2.01.06.02.04.01.01.001</t>
  </si>
  <si>
    <t>CENTRO TECNOLOGICO DE SOROCABA - ADM.GERAL</t>
  </si>
  <si>
    <t>2751</t>
  </si>
  <si>
    <t>CENTRO TECNOLOGICO DE SOROCABA - OBRAS</t>
  </si>
  <si>
    <t>2.01.06.02.04.01.02.001</t>
  </si>
  <si>
    <t>2753</t>
  </si>
  <si>
    <t>2.01.08.01.01.01.04.004</t>
  </si>
  <si>
    <t>2113</t>
  </si>
  <si>
    <t>2.01.08.01.01.01.04.005</t>
  </si>
  <si>
    <t>DSAS - CENTRAL DE CÓPIAS - BARUERI</t>
  </si>
  <si>
    <t>2114</t>
  </si>
  <si>
    <t>2.01.08.01.01.01.04.007</t>
  </si>
  <si>
    <t>2115</t>
  </si>
  <si>
    <t>2.01.08.01.01.01.04.010</t>
  </si>
  <si>
    <t>2116</t>
  </si>
  <si>
    <t>2.01.08.01.01.01.05.004</t>
  </si>
  <si>
    <t>2118</t>
  </si>
  <si>
    <t>2.01.08.01.01.01.10.003</t>
  </si>
  <si>
    <t>2120</t>
  </si>
  <si>
    <t>2.01.08.02.01.07.01.001</t>
  </si>
  <si>
    <t>DIREÇÃO DE CAMPUS - BARUERI</t>
  </si>
  <si>
    <t>2125</t>
  </si>
  <si>
    <t>2.01.08.02.01.07.02.003</t>
  </si>
  <si>
    <t>2.01.08.02.02.02.02.001</t>
  </si>
  <si>
    <t>BIBLIOTECA - BARUERI</t>
  </si>
  <si>
    <t>2129</t>
  </si>
  <si>
    <t>2.01.08.02.02.02.08.002</t>
  </si>
  <si>
    <t>EXPEDIENTE DA FACULDADE - FEACA</t>
  </si>
  <si>
    <t>2131</t>
  </si>
  <si>
    <t>2.01.08.02.02.02.09.002</t>
  </si>
  <si>
    <t>2133</t>
  </si>
  <si>
    <t>2.01.08.02.02.02.09.009</t>
  </si>
  <si>
    <t>2134</t>
  </si>
  <si>
    <t>2.01.08.02.02.02.09.010</t>
  </si>
  <si>
    <t>2135</t>
  </si>
  <si>
    <t>2.01.08.02.02.02.09.011</t>
  </si>
  <si>
    <t>2136</t>
  </si>
  <si>
    <t>2.01.08.02.02.04.09.001</t>
  </si>
  <si>
    <t>2139</t>
  </si>
  <si>
    <t>2.01.08.02.02.04.09.003</t>
  </si>
  <si>
    <t>2140</t>
  </si>
  <si>
    <t>2.01.08.02.02.04.11.007</t>
  </si>
  <si>
    <t>2142</t>
  </si>
  <si>
    <t>2.01.08.02.02.05.02.001</t>
  </si>
  <si>
    <t>2145</t>
  </si>
  <si>
    <t>2.01.08.02.03.01.01.001</t>
  </si>
  <si>
    <t>CENTRO DE RESPONSABILIDADE GERAL - BARUERI</t>
  </si>
  <si>
    <t>2149</t>
  </si>
  <si>
    <t>2.01.10.02.03.01.01.001</t>
  </si>
  <si>
    <t>CENTRO DE RESPONSABILIDADE GERAL - CAIO PRADO</t>
  </si>
  <si>
    <t>2164</t>
  </si>
  <si>
    <t>2.01.11.01.01.01.02</t>
  </si>
  <si>
    <t>2.01.11.01.01.01.02.003</t>
  </si>
  <si>
    <t>CON - CUSTOS E ORÇAMENTOS</t>
  </si>
  <si>
    <t>2.01.11.01.01.01.04.004</t>
  </si>
  <si>
    <t>2.01.11.01.01.01.04.005</t>
  </si>
  <si>
    <t>DSAS - CENTRAL DE CÓPIAS - CONSOLACAO</t>
  </si>
  <si>
    <t>2170</t>
  </si>
  <si>
    <t>2.01.11.01.01.01.05.006</t>
  </si>
  <si>
    <t>2.01.11.01.01.01.05.008</t>
  </si>
  <si>
    <t>2.01.11.01.01.01.10.002</t>
  </si>
  <si>
    <t>2.01.11.01.01.01.10.003</t>
  </si>
  <si>
    <t>2.01.11.01.01.01.12.001</t>
  </si>
  <si>
    <t>GER - ADMINITRAÇÃO</t>
  </si>
  <si>
    <t>2.01.11.01.01.01.12.002</t>
  </si>
  <si>
    <t>GER - VIBIALIZAÇÃO DE PROJETOS</t>
  </si>
  <si>
    <t>2.01.11.02.02.02.02.001</t>
  </si>
  <si>
    <t>BIBLIOTECA - CONSOLAÇÃO</t>
  </si>
  <si>
    <t>2176</t>
  </si>
  <si>
    <t>2.01.11.02.02.05.01.001</t>
  </si>
  <si>
    <t>ADM. PRÓ REITORIA DE EDUCAÇÃO CONTINUADA</t>
  </si>
  <si>
    <t>2179</t>
  </si>
  <si>
    <t>2.01.11.02.02.05.02.001</t>
  </si>
  <si>
    <t>2181</t>
  </si>
  <si>
    <t>2.01.11.02.02.05.02.004</t>
  </si>
  <si>
    <t>2184</t>
  </si>
  <si>
    <t>2.01.11.02.02.05.03.001</t>
  </si>
  <si>
    <t>COGEAE PARCERIA - MAPA DO SABER</t>
  </si>
  <si>
    <t>2.01.11.02.02.05.03.002</t>
  </si>
  <si>
    <t>COGEAE PARCERIA - MARCATO</t>
  </si>
  <si>
    <t>2.01.11.02.02.05.03.003</t>
  </si>
  <si>
    <t>COGEAE PARCERIA - INTEGRAÇÃO</t>
  </si>
  <si>
    <t>2.01.11.02.02.05.03.004</t>
  </si>
  <si>
    <t>COGEAE PARCERIA -  PREFEITURA DE GUARULHOS</t>
  </si>
  <si>
    <t>2.01.11.02.02.05.03.005</t>
  </si>
  <si>
    <t>COGEAE PARCERIA - SEPAC</t>
  </si>
  <si>
    <t>2.01.11.02.02.05.03.006</t>
  </si>
  <si>
    <t>COGEAE PARCERIA - CESEC</t>
  </si>
  <si>
    <t>2.01.11.02.02.05.03.007</t>
  </si>
  <si>
    <t>COGEAE PARCERIA - CULTURA INGLESA</t>
  </si>
  <si>
    <t>2.01.11.02.02.05.03.008</t>
  </si>
  <si>
    <t>COGEAE PARCERIA - CAMPI</t>
  </si>
  <si>
    <t>2.01.11.02.02.05.03.009</t>
  </si>
  <si>
    <t>COGEAE PARCERIA - ESA</t>
  </si>
  <si>
    <t>2.01.11.02.02.05.03.010</t>
  </si>
  <si>
    <t>COGEAE PARCERIA - CENTRO PAULA SOUZA</t>
  </si>
  <si>
    <t>2.01.11.02.02.05.03.011</t>
  </si>
  <si>
    <t>COGEAE PARCERIA - OI TELEMAR NORTE LESTE</t>
  </si>
  <si>
    <t>2.01.11.02.02.05.03.012</t>
  </si>
  <si>
    <t>2.01.11.02.03.01.01.001</t>
  </si>
  <si>
    <t>CENTRO DE RESPONSABILIDADE GERAL - CONSOLAÇÃO</t>
  </si>
  <si>
    <t>2188</t>
  </si>
  <si>
    <t>2.01.11.02.03.01.01.002</t>
  </si>
  <si>
    <t>OBRAS DE REFORMA E ESTRUTURA DO PRÉDIO</t>
  </si>
  <si>
    <t>2189</t>
  </si>
  <si>
    <t>2.01.12.01.01.01.04.004</t>
  </si>
  <si>
    <t>2195</t>
  </si>
  <si>
    <t>2.01.12.01.01.01.04.005</t>
  </si>
  <si>
    <t>DSAS - CENTRAL DE CÓPIAS - IPIRANGA</t>
  </si>
  <si>
    <t>2196</t>
  </si>
  <si>
    <t>2.01.12.01.01.01.04.007</t>
  </si>
  <si>
    <t>2197</t>
  </si>
  <si>
    <t>2.01.12.01.01.01.04.010</t>
  </si>
  <si>
    <t>2198</t>
  </si>
  <si>
    <t>2.01.12.01.01.01.05.004</t>
  </si>
  <si>
    <t>2200</t>
  </si>
  <si>
    <t>2.01.12.01.01.01.10.003</t>
  </si>
  <si>
    <t>2202</t>
  </si>
  <si>
    <t>2.01.12.02.01.07.01.001</t>
  </si>
  <si>
    <t>DIREÇÃO DE CAMPUS - IPIRANGA</t>
  </si>
  <si>
    <t>2207</t>
  </si>
  <si>
    <t>2.01.12.02.02.02.02.001</t>
  </si>
  <si>
    <t>BIBLIOTECA - IPIRANGA</t>
  </si>
  <si>
    <t>2211</t>
  </si>
  <si>
    <t>2.01.12.02.02.02.17.001</t>
  </si>
  <si>
    <t>2213</t>
  </si>
  <si>
    <t>2.01.12.02.02.02.17.002</t>
  </si>
  <si>
    <t>2214</t>
  </si>
  <si>
    <t>2.01.12.02.02.04.09.001</t>
  </si>
  <si>
    <t>2217</t>
  </si>
  <si>
    <t>2.01.12.02.02.04.09.003</t>
  </si>
  <si>
    <t>2218</t>
  </si>
  <si>
    <t>2.01.12.02.02.05.02.001</t>
  </si>
  <si>
    <t>2221</t>
  </si>
  <si>
    <t>2.01.12.02.03.01.01.001</t>
  </si>
  <si>
    <t>CENTRO DE RESPONSABILIDADE GERAL - IPIRANGA</t>
  </si>
  <si>
    <t>2225</t>
  </si>
  <si>
    <t>2.01.13.02.03.01.01.001</t>
  </si>
  <si>
    <t>CENTRO DE RESPONSABILIDADE GERAL - CLINICA PSICOLÓGICA ANA M</t>
  </si>
  <si>
    <t>2.01.88.01.01.01.01.001</t>
  </si>
  <si>
    <t>REABILITAÇÃO DE DEFICIENTES</t>
  </si>
  <si>
    <t>2.01.88.01.01.01.01.002</t>
  </si>
  <si>
    <t>TRATAMENTO, AMPARO E ENCAMINHAMENTO PSICOLOGICO</t>
  </si>
  <si>
    <t>2.01.88.01.01.01.01.003</t>
  </si>
  <si>
    <t>ORIENTAÇÃO E ATENDIMENTO - DIREITOS FUNDAMENTAIS</t>
  </si>
  <si>
    <t>2.01.88.01.01.01.01.004</t>
  </si>
  <si>
    <t>JUIZADO ESPECIAL</t>
  </si>
  <si>
    <t>2.01.88.01.01.01.01.005</t>
  </si>
  <si>
    <t>POLITICAS PUBLICAS</t>
  </si>
  <si>
    <t>2.01.88.01.01.01.01.006</t>
  </si>
  <si>
    <t>NUCLEO DE TRABALHOS COMUNITARIOS</t>
  </si>
  <si>
    <t>2.01.88.01.01.01.01.007</t>
  </si>
  <si>
    <t>ORIENTAÇÃO ESCOLAS PUBLICAS</t>
  </si>
  <si>
    <t>2.01.88.01.01.01.01.008</t>
  </si>
  <si>
    <t>BALCAO DE DIREITOS</t>
  </si>
  <si>
    <t>2.01.88.01.01.01.01.009</t>
  </si>
  <si>
    <t>ATENDIMENTOS A PREFEITURAS</t>
  </si>
  <si>
    <t>2.01.88.01.01.01.01.010</t>
  </si>
  <si>
    <t>SISTEMA PRISIONAL</t>
  </si>
  <si>
    <t>2.01.88.01.01.01.01.011</t>
  </si>
  <si>
    <t>SETOR DE ADMINISTRAÇÃO DE BOLSAS DE ESTUDO</t>
  </si>
  <si>
    <t>2.01.88.01.01.01.01.012</t>
  </si>
  <si>
    <t>CONTAS PATRIMONIAIS</t>
  </si>
  <si>
    <t>2.01.99.01.01.01.01.001</t>
  </si>
  <si>
    <t>Serviço de Garçom</t>
  </si>
  <si>
    <t>Copo de água - Descartável</t>
  </si>
  <si>
    <t>Copo de água - vidro</t>
  </si>
  <si>
    <t>Suco de caixinha</t>
  </si>
  <si>
    <t>Considerar pelo valor unitário. Caso não atinga o mínimo, será calculado o mínimo.</t>
  </si>
  <si>
    <r>
      <t xml:space="preserve">Considerar o valor unitário dividido por </t>
    </r>
    <r>
      <rPr>
        <b/>
        <i/>
        <u/>
        <sz val="11"/>
        <color rgb="FFFF0000"/>
        <rFont val="Calibri"/>
        <family val="2"/>
        <scheme val="minor"/>
      </rPr>
      <t>cinco</t>
    </r>
    <r>
      <rPr>
        <sz val="11"/>
        <color rgb="FFFF0000"/>
        <rFont val="Calibri"/>
        <family val="2"/>
        <scheme val="minor"/>
      </rPr>
      <t>, ou seja, 5 pessoas consumirão um produto. Caso não atinga o mínimo, será calculado o mínimo.</t>
    </r>
  </si>
  <si>
    <r>
      <t xml:space="preserve">Considerar o valor unitário dividido por </t>
    </r>
    <r>
      <rPr>
        <b/>
        <i/>
        <u/>
        <sz val="11"/>
        <color rgb="FFFF0000"/>
        <rFont val="Calibri"/>
        <family val="2"/>
        <scheme val="minor"/>
      </rPr>
      <t>quatro</t>
    </r>
    <r>
      <rPr>
        <sz val="11"/>
        <color rgb="FFFF0000"/>
        <rFont val="Calibri"/>
        <family val="2"/>
        <scheme val="minor"/>
      </rPr>
      <t>, ou seja, 4 pessoas consumirão um produto. Caso não atinga o mínimo, será calculado o mínimo.</t>
    </r>
  </si>
  <si>
    <r>
      <t xml:space="preserve">Considerar que no evento, gasta-se </t>
    </r>
    <r>
      <rPr>
        <b/>
        <i/>
        <u/>
        <sz val="11"/>
        <color rgb="FFFF0000"/>
        <rFont val="Calibri"/>
        <family val="2"/>
        <scheme val="minor"/>
      </rPr>
      <t xml:space="preserve">dez </t>
    </r>
    <r>
      <rPr>
        <sz val="11"/>
        <color rgb="FFFF0000"/>
        <rFont val="Calibri"/>
        <family val="2"/>
        <scheme val="minor"/>
      </rPr>
      <t>vezes a quantidade de descartáveis se comparado à quantidade de participantes. Caso não atinga o mínimo, será calculado o mínimo.</t>
    </r>
  </si>
  <si>
    <t>Por enquanto, não alocaremos custo. Será mantido no centro de custo setorial.</t>
  </si>
  <si>
    <r>
      <t xml:space="preserve">Considerar que no evento, gasta-se </t>
    </r>
    <r>
      <rPr>
        <b/>
        <i/>
        <u/>
        <sz val="11"/>
        <color rgb="FFFF0000"/>
        <rFont val="Calibri"/>
        <family val="2"/>
        <scheme val="minor"/>
      </rPr>
      <t>três</t>
    </r>
    <r>
      <rPr>
        <sz val="11"/>
        <color rgb="FFFF0000"/>
        <rFont val="Calibri"/>
        <family val="2"/>
        <scheme val="minor"/>
      </rPr>
      <t xml:space="preserve"> vezes a quantidade de descartáveis se comparado à quantidade de participantes. Caso não atinga o mínimo, será calculado o mínimo.</t>
    </r>
  </si>
  <si>
    <r>
      <t xml:space="preserve">Considerar que no evento, gasta-se o </t>
    </r>
    <r>
      <rPr>
        <b/>
        <i/>
        <u/>
        <sz val="11"/>
        <color rgb="FFFF0000"/>
        <rFont val="Calibri"/>
        <family val="2"/>
        <scheme val="minor"/>
      </rPr>
      <t>dobro</t>
    </r>
    <r>
      <rPr>
        <sz val="11"/>
        <color rgb="FFFF0000"/>
        <rFont val="Calibri"/>
        <family val="2"/>
        <scheme val="minor"/>
      </rPr>
      <t xml:space="preserve"> de descartáveis se comparado à quantidade de participantes. Caso não atinga o mínimo, será calculado o mínimo.</t>
    </r>
  </si>
  <si>
    <t>Nº de pessoas:</t>
  </si>
  <si>
    <t>Alunos</t>
  </si>
  <si>
    <t>Outros:</t>
  </si>
  <si>
    <t>Valor da requisição:</t>
  </si>
  <si>
    <t>(Favor identificar o Centro de Custo na célula abaixo)</t>
  </si>
  <si>
    <r>
      <rPr>
        <sz val="11"/>
        <rFont val="Calibri"/>
        <family val="2"/>
        <scheme val="minor"/>
      </rPr>
      <t xml:space="preserve">Campus: </t>
    </r>
    <r>
      <rPr>
        <b/>
        <i/>
        <u/>
        <sz val="9"/>
        <color theme="0" tint="-0.499984740745262"/>
        <rFont val="Calibri"/>
        <family val="2"/>
        <scheme val="minor"/>
      </rPr>
      <t>(Favor identificar com "X")</t>
    </r>
  </si>
  <si>
    <r>
      <rPr>
        <sz val="11"/>
        <rFont val="Calibri"/>
        <family val="2"/>
        <scheme val="minor"/>
      </rPr>
      <t>Público:</t>
    </r>
    <r>
      <rPr>
        <sz val="11"/>
        <color theme="0" tint="-0.499984740745262"/>
        <rFont val="Calibri"/>
        <family val="2"/>
        <scheme val="minor"/>
      </rPr>
      <t xml:space="preserve"> </t>
    </r>
    <r>
      <rPr>
        <b/>
        <i/>
        <u/>
        <sz val="9"/>
        <color theme="0" tint="-0.499984740745262"/>
        <rFont val="Calibri"/>
        <family val="2"/>
        <scheme val="minor"/>
      </rPr>
      <t>(Favor identificar com "X")</t>
    </r>
  </si>
  <si>
    <r>
      <t xml:space="preserve">O que será servido: </t>
    </r>
    <r>
      <rPr>
        <b/>
        <i/>
        <u/>
        <sz val="9"/>
        <color theme="0" tint="-0.499984740745262"/>
        <rFont val="Calibri"/>
        <family val="2"/>
        <scheme val="minor"/>
      </rPr>
      <t>(Favor identificar com "X")</t>
    </r>
  </si>
  <si>
    <t>Telefone</t>
  </si>
  <si>
    <t>E-mail</t>
  </si>
  <si>
    <t>Responsável pelo Evento</t>
  </si>
  <si>
    <t>Copo de vidro - unitário</t>
  </si>
  <si>
    <t>Quant. a ser servida</t>
  </si>
  <si>
    <t>CÓDIGO DO PRODUTO</t>
  </si>
  <si>
    <t>DESCRIÇÃO</t>
  </si>
  <si>
    <t>UNID. DE MEDIDA</t>
  </si>
  <si>
    <t>CUSTO MÉDIO</t>
  </si>
  <si>
    <t>CAFE TORRADO E MOIDO - EMBALAGEM 500 GR.</t>
  </si>
  <si>
    <t>KG</t>
  </si>
  <si>
    <t>CHA MATE  LEAO 200GR</t>
  </si>
  <si>
    <t>CX</t>
  </si>
  <si>
    <t xml:space="preserve">GUARDANAPO DE PAPEL </t>
  </si>
  <si>
    <t>COPO PLASTICO BRANCO, DESCARTÁVEL 180ML ( PACOTE COM 100- UNIDADES)</t>
  </si>
  <si>
    <t>UNID.</t>
  </si>
  <si>
    <t>COPO PLASTICO 50 ML</t>
  </si>
  <si>
    <t>CT</t>
  </si>
  <si>
    <t>Horário para servir:</t>
  </si>
  <si>
    <t>CODIGO C.CUSTO</t>
  </si>
  <si>
    <t>REDUZIDO</t>
  </si>
  <si>
    <t>PERMITE LANÇAMENTO</t>
  </si>
  <si>
    <t>2.01.01.01.01.01.01.100</t>
  </si>
  <si>
    <t>2772</t>
  </si>
  <si>
    <t>CONV - CIEE</t>
  </si>
  <si>
    <t>2.01.01.01.01.01.01.101</t>
  </si>
  <si>
    <t>2322</t>
  </si>
  <si>
    <t>PROCESSOS TRABALHISTAS (FUNDASP RESPONSAVEL SOLIDARIA)</t>
  </si>
  <si>
    <t>DSAS - MANUTENÇÃO</t>
  </si>
  <si>
    <t>2.01.01.01.01.01.04.011</t>
  </si>
  <si>
    <t>2338</t>
  </si>
  <si>
    <t>DSAS - GUARDA VOLUMES</t>
  </si>
  <si>
    <t>2.01.01.01.01.01.04.012</t>
  </si>
  <si>
    <t>DSAS - SERVICOS</t>
  </si>
  <si>
    <t>2.01.01.01.01.01.12.001</t>
  </si>
  <si>
    <t>2770</t>
  </si>
  <si>
    <t>GFICC - SETOR GESTAO E FISCALIZACAO DE CONTRATOS E CONVENIOS</t>
  </si>
  <si>
    <t>CENTRO DE RESPONSABILIDADE GERAL (FUNDASP)</t>
  </si>
  <si>
    <t>2.01.01.01.01.01.13.001</t>
  </si>
  <si>
    <t>2325</t>
  </si>
  <si>
    <t>2.01.01.01.01.01.14.001</t>
  </si>
  <si>
    <t>2393</t>
  </si>
  <si>
    <t>CON - CONTABILIDADE SOCIETARIA</t>
  </si>
  <si>
    <t>2.01.01.01.01.01.14.002</t>
  </si>
  <si>
    <t>2394</t>
  </si>
  <si>
    <t>CON - FUNDACOES</t>
  </si>
  <si>
    <t>OUVIDORIA DA FUNDASP</t>
  </si>
  <si>
    <t>2.01.01.01.01.01.15.001</t>
  </si>
  <si>
    <t>2341</t>
  </si>
  <si>
    <t>2.01.01.02.01.02.06.114</t>
  </si>
  <si>
    <t>2776</t>
  </si>
  <si>
    <t>CONV - TV-PUC - PROJ HIST DOS BAIRROS - 6a ED-CANGAIBA</t>
  </si>
  <si>
    <t>2.01.01.02.01.02.06.115</t>
  </si>
  <si>
    <t>2326</t>
  </si>
  <si>
    <t>CONV - TV-PUC - PROJ HIST DOS BAIRROS - 7a ED - PENHA</t>
  </si>
  <si>
    <t>CEDEPE - ADMINISTRAÇÃO GERAL</t>
  </si>
  <si>
    <t>2307</t>
  </si>
  <si>
    <t>CONV - CEDPE - PROJETO METRICAS TERRITORIAIS DE PROTECAO SOC</t>
  </si>
  <si>
    <t>2.01.01.02.01.02.11.124</t>
  </si>
  <si>
    <t>2771</t>
  </si>
  <si>
    <t>CONV - CEDPE - CAPACITASUAS II / PNUD 13986/2011</t>
  </si>
  <si>
    <t>2.01.01.02.01.02.11.125</t>
  </si>
  <si>
    <t>2327</t>
  </si>
  <si>
    <t>CONV - CEDPE - REVISAO PLANO GERAL DA CARREIRA DO CRESS/SP</t>
  </si>
  <si>
    <t>2.01.01.02.01.02.11.126</t>
  </si>
  <si>
    <t>2333</t>
  </si>
  <si>
    <t>CONV - CEDPE - CURSO DE CAPACIT P CONSORCIO INTERMUN GDE ABC</t>
  </si>
  <si>
    <t>2.01.01.02.01.02.11.127</t>
  </si>
  <si>
    <t>CONV - CEDPE - CAPAC TRABALHO SOCIAL - FUMAS - PM JUNDIAI</t>
  </si>
  <si>
    <t>2.01.01.02.01.02.14.001</t>
  </si>
  <si>
    <t>COMISSAO DA VERDADE DA PUC/SP - NADIR GOUVEIA</t>
  </si>
  <si>
    <t>2.01.01.02.01.07.01.002</t>
  </si>
  <si>
    <t>2339</t>
  </si>
  <si>
    <t>RECEPCAO</t>
  </si>
  <si>
    <t>2.01.01.02.01.07.02.005</t>
  </si>
  <si>
    <t>2337</t>
  </si>
  <si>
    <t>REFORMA DO RESTAURANTE - PRACA DE ALIMENTACAO</t>
  </si>
  <si>
    <t>2.01.01.02.02.02.08.101</t>
  </si>
  <si>
    <t>2779</t>
  </si>
  <si>
    <t>EVE - PLATAFORMA LIDERANCA SUSTENTAVEL</t>
  </si>
  <si>
    <t>2.01.01.02.02.02.09.105</t>
  </si>
  <si>
    <t>2319</t>
  </si>
  <si>
    <t>CONV - PRO/PET SAO PAULO 2012</t>
  </si>
  <si>
    <t>2.01.01.02.02.02.12.108</t>
  </si>
  <si>
    <t>2334</t>
  </si>
  <si>
    <t>CONV - FORTALECIMENTO DA ADVOCACIA - FUNDACAO FORD</t>
  </si>
  <si>
    <t>2.01.01.02.02.03.01.100</t>
  </si>
  <si>
    <t>2397</t>
  </si>
  <si>
    <t>CONV - PRO-EQUIPAMENTOS / CAPES</t>
  </si>
  <si>
    <t>2.01.01.02.02.03.11.100</t>
  </si>
  <si>
    <t>PROJETO DINTER</t>
  </si>
  <si>
    <t>2.01.01.02.02.03.16.105</t>
  </si>
  <si>
    <t>2777</t>
  </si>
  <si>
    <t>CONT - FORMACAO DE EDUCADORES - P.M.SAO BERNARDO DO CAMPO</t>
  </si>
  <si>
    <t>2306</t>
  </si>
  <si>
    <t xml:space="preserve">CONT - PROJ FORMACAO CONTIN PROFES MATEMATICA SESI-SP </t>
  </si>
  <si>
    <t xml:space="preserve">CENTRO </t>
  </si>
  <si>
    <t>2.01.01.02.02.03.21.102</t>
  </si>
  <si>
    <t>2775</t>
  </si>
  <si>
    <t>EVE - I SIMPOSIO INTERNACIONAL DE GERONTOGIA  SOCIAL</t>
  </si>
  <si>
    <t>PROGRAMA ECONOMIA DA MUNDIALIZACAO E DO DESENVOLVIMENTO</t>
  </si>
  <si>
    <t>2.01.01.02.02.03.39.001</t>
  </si>
  <si>
    <t>2329</t>
  </si>
  <si>
    <t>PROGRAMA DE EDUCACAO FORMACAO DE FORMADORES</t>
  </si>
  <si>
    <t>2.01.01.02.02.03.40.001</t>
  </si>
  <si>
    <t>2336</t>
  </si>
  <si>
    <t>2.01.01.02.02.04.01.101</t>
  </si>
  <si>
    <t>2802</t>
  </si>
  <si>
    <t>PROJETO PINDORAMA</t>
  </si>
  <si>
    <t>2.01.01.02.03.01.01.008</t>
  </si>
  <si>
    <t>2803</t>
  </si>
  <si>
    <t>UNIFAI</t>
  </si>
  <si>
    <t>DSA - MANUTENÇÃO</t>
  </si>
  <si>
    <t>2.01.02.02.02.02.10.002</t>
  </si>
  <si>
    <t>2316</t>
  </si>
  <si>
    <t>2.01.02.02.02.02.15.002</t>
  </si>
  <si>
    <t>2318</t>
  </si>
  <si>
    <t xml:space="preserve">DEPARTAMENTO DE ENGENHARIA </t>
  </si>
  <si>
    <t>DEPARTAMENTO DE PROGRAMAS POS-GRADUACAO</t>
  </si>
  <si>
    <t>PROGRAMA DE POS EM ENGENHARIA BIOMEDICA</t>
  </si>
  <si>
    <t>2766</t>
  </si>
  <si>
    <t>2.01.03.01.03.02.01.100</t>
  </si>
  <si>
    <t>2321</t>
  </si>
  <si>
    <t>CONV - PDDE - PROGRAMA DINHEIRO DIRETO NA ESCOLA</t>
  </si>
  <si>
    <t>CONV - PROJETO REFORMAR PARA MELHOR ATENDER - FSA</t>
  </si>
  <si>
    <t>2.01.03.01.03.05.01.028</t>
  </si>
  <si>
    <t>2767</t>
  </si>
  <si>
    <t>CONV - SAUDE AUDITIVA EM CRIANCAS E ADOLESCENTES</t>
  </si>
  <si>
    <t>2.01.03.01.03.05.01.029</t>
  </si>
  <si>
    <t>2800</t>
  </si>
  <si>
    <t>CONV - RECURSO FINANCEIRO ESTADUAL PARA PINTURA NA DERDIC</t>
  </si>
  <si>
    <t>2.01.03.01.03.05.01.030</t>
  </si>
  <si>
    <t>2780</t>
  </si>
  <si>
    <t>CONV - AMPLIANDO O TRAB DE ARTES PLASTICAS C/ ALUNOS SURDOS</t>
  </si>
  <si>
    <t>2.01.03.01.03.05.01.031</t>
  </si>
  <si>
    <t>2781</t>
  </si>
  <si>
    <t>CONV - PREPARANDO JOVENS SURDOS PARA O MERCADO DE TRABALHO</t>
  </si>
  <si>
    <t>2.01.03.01.03.05.01.032</t>
  </si>
  <si>
    <t>CONV - PROJETO CONCURSO DE LEITURA E ESCRITA PARA SURDOS</t>
  </si>
  <si>
    <t>2.01.03.01.03.05.01.033</t>
  </si>
  <si>
    <t>CONV - PROJETO FUNDACAO HEAR THE WORLD</t>
  </si>
  <si>
    <t xml:space="preserve">REFORMA RECEPÇAO E SECRETARIA DA CLINICA </t>
  </si>
  <si>
    <t>2.01.05.01.02.01.16.003</t>
  </si>
  <si>
    <t>PRONTO ATENDIMENTO DE OBSTETRICIA</t>
  </si>
  <si>
    <t>2.01.05.01.02.01.18.004</t>
  </si>
  <si>
    <t>AMBULATÓRIO DE ESPECIALIDADES</t>
  </si>
  <si>
    <t>2.01.05.01.02.01.18.005</t>
  </si>
  <si>
    <t>AMBULATORIO DE OTORRINOLARINGOLOGIA</t>
  </si>
  <si>
    <t>ROUPARIA</t>
  </si>
  <si>
    <t>2.01.05.01.02.01.21.001</t>
  </si>
  <si>
    <t>Ouvidoria</t>
  </si>
  <si>
    <t>2.01.05.01.02.01.22.001</t>
  </si>
  <si>
    <t>2774</t>
  </si>
  <si>
    <t>2.01.05.01.02.03.01.007</t>
  </si>
  <si>
    <t>2310</t>
  </si>
  <si>
    <t>OBRA REFORMA DA RECEPCAO</t>
  </si>
  <si>
    <t>2.01.05.01.02.03.01.008</t>
  </si>
  <si>
    <t>OBRA PRONTO ATENDIMENTO DE OBSTETRÍCIA</t>
  </si>
  <si>
    <t>2.01.05.01.02.03.01.009</t>
  </si>
  <si>
    <t>OBRA CONFORTO MÉDICO</t>
  </si>
  <si>
    <t>2.01.05.01.02.03.01.010</t>
  </si>
  <si>
    <t>OBRA DO DEPÓSITO DO HSL</t>
  </si>
  <si>
    <t>2.01.05.01.02.03.01.011</t>
  </si>
  <si>
    <t>OBRA DO LACTÁRIO</t>
  </si>
  <si>
    <t>2.01.05.01.02.03.01.012</t>
  </si>
  <si>
    <t>OBRA DAS SALAS DE AULA</t>
  </si>
  <si>
    <t>2.01.06.01.01.01.05.006</t>
  </si>
  <si>
    <t>2395</t>
  </si>
  <si>
    <t>DTI - MIDIAS DIGITAIS</t>
  </si>
  <si>
    <t>2.01.06.02.01.03.01.007</t>
  </si>
  <si>
    <t>2768</t>
  </si>
  <si>
    <t>CONV - CONJUNTO HOSPITALAR DE SOROCABA - INTERCAMBIO</t>
  </si>
  <si>
    <t>2.01.06.02.01.03.01.008</t>
  </si>
  <si>
    <t>2320</t>
  </si>
  <si>
    <t>CONV - PRO/PET SOROCABA 2012</t>
  </si>
  <si>
    <t>2.01.06.02.01.03.01.009</t>
  </si>
  <si>
    <t>2323</t>
  </si>
  <si>
    <t>CONV - PRO SAUDE I - FASE III</t>
  </si>
  <si>
    <t>2.01.06.02.01.03.01.010</t>
  </si>
  <si>
    <t>2390</t>
  </si>
  <si>
    <t>CONV - FEHIDRO</t>
  </si>
  <si>
    <t>2.01.06.02.01.03.01.011</t>
  </si>
  <si>
    <t>CONV - RESIDENCIA MULTIPROFISSIONAL URGÊNCIA/EMERGÊNCIA/SAÚD</t>
  </si>
  <si>
    <t>2305</t>
  </si>
  <si>
    <t>2.01.06.02.02.02.14.029</t>
  </si>
  <si>
    <t>2778</t>
  </si>
  <si>
    <t>REVISTA DA FACULDADE DE CIENCIAS MEDICAS DE SOROCABA</t>
  </si>
  <si>
    <t>2.01.06.02.02.02.14.100</t>
  </si>
  <si>
    <t>2801</t>
  </si>
  <si>
    <t>PROJETO DISPOSITIVOS BIOREABSORVIVEIS PARA REPARACAO OSSEA</t>
  </si>
  <si>
    <t>2.01.06.02.02.03.37.001</t>
  </si>
  <si>
    <t>2332</t>
  </si>
  <si>
    <t>PROGRAMA DE POS EM EDUCACAO NAS PROFISSOES DA SAUDE</t>
  </si>
  <si>
    <t>2.01.08.02.02.02.09.012</t>
  </si>
  <si>
    <t>2396</t>
  </si>
  <si>
    <t>CLINICA PSICOLOGICA - BARUERI</t>
  </si>
  <si>
    <t>2.01.08.02.02.04.11.008</t>
  </si>
  <si>
    <t>2391</t>
  </si>
  <si>
    <t>OFICINAS - REDE PUBLICA MUNICIPAL</t>
  </si>
  <si>
    <t>COGEAE PARCERIA - PREFEITURA DE SÃO BERNARDO DO CAMPO</t>
  </si>
  <si>
    <t>2.01.12.02.01.07.02.003</t>
  </si>
  <si>
    <t>DIPLAD - MANUTENÇÃO CIVIL E PREDIAL - IPIRANGA</t>
  </si>
  <si>
    <t>2.01.12.02.02.02.08.002</t>
  </si>
  <si>
    <t>2312</t>
  </si>
  <si>
    <t>2.01.12.02.02.02.10.002</t>
  </si>
  <si>
    <t>2314</t>
  </si>
  <si>
    <t>2.01.12.02.02.02.15.019</t>
  </si>
  <si>
    <t>2309</t>
  </si>
  <si>
    <t>2.01.14.01.01.01.02.003</t>
  </si>
  <si>
    <t>2.01.14.01.01.01.04.004</t>
  </si>
  <si>
    <t>2.01.14.01.01.01.04.005</t>
  </si>
  <si>
    <t>DSAS - CENTRAL DE CÓPIAS - VILA MARIANA</t>
  </si>
  <si>
    <t>2.01.14.01.01.01.04.010</t>
  </si>
  <si>
    <t>2.01.14.01.01.01.05.006</t>
  </si>
  <si>
    <t>2.01.14.01.01.01.05.008</t>
  </si>
  <si>
    <t>2.01.14.01.01.01.10.002</t>
  </si>
  <si>
    <t>2.01.14.01.01.01.10.003</t>
  </si>
  <si>
    <t>2.01.14.01.01.01.12.001</t>
  </si>
  <si>
    <t>2.01.14.01.01.01.12.002</t>
  </si>
  <si>
    <t>2.01.14.02.02.02.02.001</t>
  </si>
  <si>
    <t>BIBLIOTECA - VILA MARIANA</t>
  </si>
  <si>
    <t>2.01.14.02.02.05.01.001</t>
  </si>
  <si>
    <t>2.01.14.02.02.05.02.001</t>
  </si>
  <si>
    <t>2.01.14.02.02.05.02.002</t>
  </si>
  <si>
    <t>2.01.14.02.02.05.02.003</t>
  </si>
  <si>
    <t>2.01.14.02.02.05.02.004</t>
  </si>
  <si>
    <t>2.01.14.02.03.01.01.001</t>
  </si>
  <si>
    <t>CENTRO DE RESPONSABILIDADE GERAL - VILA MARIANA</t>
  </si>
  <si>
    <t>2.01.14.02.03.01.01.002</t>
  </si>
  <si>
    <t>........................................ FSP</t>
  </si>
  <si>
    <t>Setor:</t>
  </si>
  <si>
    <t>E-mail do responsável (em caso de eventos)</t>
  </si>
  <si>
    <t>Providências com mobiliário</t>
  </si>
  <si>
    <t>Mesas</t>
  </si>
  <si>
    <t>Cadeiras plásticas</t>
  </si>
  <si>
    <r>
      <t xml:space="preserve">Suporte para </t>
    </r>
    <r>
      <rPr>
        <i/>
        <sz val="11"/>
        <rFont val="Calibri"/>
        <family val="2"/>
        <scheme val="minor"/>
      </rPr>
      <t>banner</t>
    </r>
  </si>
  <si>
    <t>Local para instalação</t>
  </si>
  <si>
    <t>Água</t>
  </si>
  <si>
    <t>Serviço de terceiros ou complementares / Favor descrever detalhes:</t>
  </si>
  <si>
    <t>Atividade:</t>
  </si>
  <si>
    <t>Data da atividade: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</si>
</sst>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2"/>
      <color theme="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rgb="FF002060"/>
      <name val="Calibri"/>
      <family val="2"/>
    </font>
    <font>
      <i/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165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" fillId="0" borderId="0" xfId="0" applyFont="1" applyFill="1" applyAlignment="1" applyProtection="1"/>
    <xf numFmtId="0" fontId="7" fillId="0" borderId="0" xfId="0" applyFont="1" applyFill="1" applyAlignment="1" applyProtection="1"/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0" fontId="0" fillId="6" borderId="0" xfId="0" applyFill="1" applyProtection="1"/>
    <xf numFmtId="164" fontId="2" fillId="6" borderId="0" xfId="0" applyNumberFormat="1" applyFont="1" applyFill="1" applyAlignment="1" applyProtection="1"/>
    <xf numFmtId="164" fontId="2" fillId="6" borderId="0" xfId="0" applyNumberFormat="1" applyFont="1" applyFill="1" applyProtection="1"/>
    <xf numFmtId="0" fontId="0" fillId="4" borderId="7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164" fontId="5" fillId="0" borderId="0" xfId="0" applyNumberFormat="1" applyFont="1" applyFill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Protection="1"/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6" fillId="0" borderId="0" xfId="0" applyNumberFormat="1" applyFont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4" xfId="0" applyFont="1" applyBorder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Alignment="1" applyProtection="1">
      <alignment horizontal="left"/>
    </xf>
    <xf numFmtId="16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Protection="1"/>
    <xf numFmtId="164" fontId="3" fillId="0" borderId="0" xfId="0" applyNumberFormat="1" applyFont="1" applyProtection="1"/>
    <xf numFmtId="17" fontId="0" fillId="0" borderId="0" xfId="0" applyNumberFormat="1" applyProtection="1"/>
    <xf numFmtId="0" fontId="16" fillId="8" borderId="7" xfId="0" applyFont="1" applyFill="1" applyBorder="1" applyAlignment="1">
      <alignment vertical="center"/>
    </xf>
    <xf numFmtId="0" fontId="16" fillId="8" borderId="9" xfId="0" applyFont="1" applyFill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8" fillId="9" borderId="0" xfId="1" applyFont="1" applyFill="1" applyAlignment="1">
      <alignment horizontal="center"/>
    </xf>
    <xf numFmtId="0" fontId="18" fillId="9" borderId="0" xfId="1" applyFont="1" applyFill="1" applyAlignment="1">
      <alignment horizontal="left"/>
    </xf>
    <xf numFmtId="0" fontId="19" fillId="9" borderId="0" xfId="1" applyFont="1" applyFill="1"/>
    <xf numFmtId="0" fontId="20" fillId="9" borderId="0" xfId="1" applyFont="1" applyFill="1"/>
    <xf numFmtId="0" fontId="20" fillId="9" borderId="0" xfId="1" applyFont="1" applyFill="1" applyAlignment="1">
      <alignment horizontal="left"/>
    </xf>
    <xf numFmtId="0" fontId="8" fillId="9" borderId="0" xfId="1" applyFill="1"/>
    <xf numFmtId="0" fontId="8" fillId="9" borderId="0" xfId="1" applyFill="1" applyAlignment="1">
      <alignment horizontal="left"/>
    </xf>
    <xf numFmtId="0" fontId="8" fillId="9" borderId="0" xfId="1" applyFont="1" applyFill="1"/>
    <xf numFmtId="0" fontId="10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15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ill="1" applyBorder="1" applyAlignment="1" applyProtection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ill="1" applyBorder="1" applyAlignment="1" applyProtection="1"/>
    <xf numFmtId="0" fontId="0" fillId="0" borderId="7" xfId="0" applyBorder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4" borderId="8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10" fillId="7" borderId="0" xfId="0" applyFont="1" applyFill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  <xf numFmtId="0" fontId="13" fillId="4" borderId="9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</cellXfs>
  <cellStyles count="3">
    <cellStyle name="Normal" xfId="0" builtinId="0"/>
    <cellStyle name="Normal 2" xfId="1"/>
    <cellStyle name="Separador de milhares 2" xfId="2"/>
  </cellStyles>
  <dxfs count="1">
    <dxf>
      <font>
        <b/>
        <i val="0"/>
        <color auto="1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742949</xdr:colOff>
      <xdr:row>0</xdr:row>
      <xdr:rowOff>180975</xdr:rowOff>
    </xdr:from>
    <xdr:to>
      <xdr:col>4</xdr:col>
      <xdr:colOff>180975</xdr:colOff>
      <xdr:row>1</xdr:row>
      <xdr:rowOff>383932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0975"/>
          <a:ext cx="1485901" cy="879232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52180</xdr:rowOff>
    </xdr:from>
    <xdr:to>
      <xdr:col>2</xdr:col>
      <xdr:colOff>542925</xdr:colOff>
      <xdr:row>1</xdr:row>
      <xdr:rowOff>485775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2180"/>
          <a:ext cx="638175" cy="110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abSelected="1" topLeftCell="A10" zoomScaleNormal="100" workbookViewId="0">
      <selection activeCell="D4" sqref="D4:H4"/>
    </sheetView>
  </sheetViews>
  <sheetFormatPr defaultColWidth="0" defaultRowHeight="15" zeroHeight="1" x14ac:dyDescent="0.25"/>
  <cols>
    <col min="1" max="1" width="1.140625" style="9" customWidth="1"/>
    <col min="2" max="2" width="3.7109375" style="9" customWidth="1"/>
    <col min="3" max="3" width="12.5703125" style="9" customWidth="1"/>
    <col min="4" max="4" width="18.140625" style="9" customWidth="1"/>
    <col min="5" max="5" width="4.42578125" style="9" customWidth="1"/>
    <col min="6" max="6" width="8" style="9" customWidth="1"/>
    <col min="7" max="7" width="0.42578125" style="9" customWidth="1"/>
    <col min="8" max="8" width="3.7109375" style="9" customWidth="1"/>
    <col min="9" max="9" width="10.28515625" style="9" customWidth="1"/>
    <col min="10" max="10" width="6.85546875" style="9" customWidth="1"/>
    <col min="11" max="11" width="3.7109375" style="9" customWidth="1"/>
    <col min="12" max="12" width="10.28515625" style="9" customWidth="1"/>
    <col min="13" max="13" width="12" style="9" customWidth="1"/>
    <col min="14" max="14" width="0.5703125" style="9" customWidth="1"/>
    <col min="15" max="15" width="6.85546875" style="9" hidden="1" customWidth="1"/>
    <col min="16" max="16" width="13.28515625" style="9" hidden="1" customWidth="1"/>
    <col min="17" max="17" width="7.7109375" style="9" hidden="1" customWidth="1"/>
    <col min="18" max="19" width="6.85546875" style="9" hidden="1" customWidth="1"/>
    <col min="20" max="20" width="8" style="9" hidden="1" customWidth="1"/>
    <col min="21" max="21" width="7.85546875" style="9" hidden="1" customWidth="1"/>
    <col min="22" max="22" width="11.28515625" style="9" hidden="1" customWidth="1"/>
    <col min="23" max="23" width="12.85546875" style="9" hidden="1" customWidth="1"/>
    <col min="24" max="24" width="15" style="9" hidden="1" customWidth="1"/>
    <col min="25" max="25" width="8" style="9" hidden="1" customWidth="1"/>
    <col min="26" max="26" width="12.5703125" style="9" hidden="1" customWidth="1"/>
    <col min="27" max="27" width="12" style="9" hidden="1" customWidth="1"/>
    <col min="28" max="28" width="10.140625" style="9" hidden="1" customWidth="1"/>
    <col min="29" max="16384" width="9.140625" style="9" hidden="1"/>
  </cols>
  <sheetData>
    <row r="1" spans="2:28" ht="53.25" customHeight="1" x14ac:dyDescent="0.25"/>
    <row r="2" spans="2:28" ht="45" x14ac:dyDescent="0.45">
      <c r="C2" s="10"/>
      <c r="D2" s="10"/>
      <c r="E2" s="60"/>
      <c r="F2" s="100" t="s">
        <v>10</v>
      </c>
      <c r="G2" s="100"/>
      <c r="H2" s="100"/>
      <c r="I2" s="100"/>
      <c r="J2" s="100"/>
      <c r="K2" s="100"/>
      <c r="L2" s="100"/>
      <c r="M2" s="100"/>
      <c r="N2" s="11"/>
      <c r="P2" s="12" t="s">
        <v>5</v>
      </c>
      <c r="Q2" s="13" t="s">
        <v>2</v>
      </c>
      <c r="R2" s="14" t="s">
        <v>3</v>
      </c>
      <c r="S2" s="14" t="s">
        <v>8</v>
      </c>
      <c r="T2" s="14" t="s">
        <v>6</v>
      </c>
      <c r="U2" s="14" t="s">
        <v>7</v>
      </c>
      <c r="V2" s="14" t="s">
        <v>2016</v>
      </c>
      <c r="W2" s="14" t="s">
        <v>2015</v>
      </c>
      <c r="X2" s="14" t="s">
        <v>4</v>
      </c>
      <c r="Y2" s="14" t="s">
        <v>9</v>
      </c>
      <c r="Z2" s="14" t="s">
        <v>22</v>
      </c>
      <c r="AA2" s="14" t="s">
        <v>21</v>
      </c>
      <c r="AB2" s="14" t="s">
        <v>2014</v>
      </c>
    </row>
    <row r="3" spans="2:28" ht="3" customHeight="1" thickBot="1" x14ac:dyDescent="0.5">
      <c r="C3" s="10"/>
      <c r="D3" s="10"/>
      <c r="E3" s="15"/>
      <c r="F3" s="15"/>
      <c r="G3" s="15"/>
      <c r="H3" s="15"/>
      <c r="I3" s="15"/>
      <c r="J3" s="15"/>
      <c r="K3" s="15"/>
      <c r="L3" s="15"/>
      <c r="M3" s="15"/>
      <c r="N3" s="11"/>
      <c r="P3" s="12"/>
      <c r="Q3" s="13"/>
      <c r="R3" s="14"/>
      <c r="S3" s="71">
        <v>0.5</v>
      </c>
      <c r="T3" s="14"/>
      <c r="U3" s="14"/>
      <c r="V3" s="14"/>
      <c r="W3" s="14"/>
      <c r="X3" s="14"/>
      <c r="Y3" s="14"/>
      <c r="Z3" s="14"/>
      <c r="AA3" s="14"/>
      <c r="AB3" s="14"/>
    </row>
    <row r="4" spans="2:28" ht="15.75" thickBot="1" x14ac:dyDescent="0.3">
      <c r="B4" s="98" t="s">
        <v>11</v>
      </c>
      <c r="C4" s="99"/>
      <c r="D4" s="91"/>
      <c r="E4" s="92"/>
      <c r="F4" s="92"/>
      <c r="G4" s="92"/>
      <c r="H4" s="92"/>
      <c r="I4" s="98" t="s">
        <v>2263</v>
      </c>
      <c r="J4" s="99"/>
      <c r="K4" s="91"/>
      <c r="L4" s="92"/>
      <c r="M4" s="93"/>
      <c r="N4" s="20"/>
      <c r="P4" s="16" t="s">
        <v>1</v>
      </c>
      <c r="Q4" s="17">
        <v>0.25</v>
      </c>
      <c r="R4" s="18">
        <v>0.37</v>
      </c>
      <c r="S4" s="18">
        <v>1.95</v>
      </c>
      <c r="T4" s="18">
        <v>1.85</v>
      </c>
      <c r="U4" s="18">
        <v>1.45</v>
      </c>
      <c r="V4" s="18">
        <v>0.5</v>
      </c>
      <c r="W4" s="18">
        <v>0.48</v>
      </c>
      <c r="X4" s="18">
        <v>0.02</v>
      </c>
      <c r="Y4" s="18">
        <v>0.02</v>
      </c>
      <c r="Z4" s="18">
        <v>0.02</v>
      </c>
      <c r="AA4" s="18">
        <v>0.03</v>
      </c>
      <c r="AB4" s="18">
        <v>1</v>
      </c>
    </row>
    <row r="5" spans="2:28" ht="15.75" thickBot="1" x14ac:dyDescent="0.3">
      <c r="B5" s="82" t="s">
        <v>2034</v>
      </c>
      <c r="C5" s="84"/>
      <c r="D5" s="91"/>
      <c r="E5" s="92"/>
      <c r="F5" s="92"/>
      <c r="G5" s="92"/>
      <c r="H5" s="92"/>
      <c r="I5" s="92"/>
      <c r="J5" s="92"/>
      <c r="K5" s="92"/>
      <c r="L5" s="92"/>
      <c r="M5" s="93"/>
      <c r="N5" s="20"/>
      <c r="P5" s="16"/>
      <c r="Q5" s="17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2:28" ht="15.75" thickBot="1" x14ac:dyDescent="0.3">
      <c r="B6" s="82" t="s">
        <v>2033</v>
      </c>
      <c r="C6" s="84"/>
      <c r="D6" s="82" t="s">
        <v>2035</v>
      </c>
      <c r="E6" s="83"/>
      <c r="F6" s="83"/>
      <c r="G6" s="83"/>
      <c r="H6" s="84"/>
      <c r="I6" s="82" t="s">
        <v>2264</v>
      </c>
      <c r="J6" s="83"/>
      <c r="K6" s="83"/>
      <c r="L6" s="83"/>
      <c r="M6" s="84"/>
      <c r="N6" s="20"/>
      <c r="P6" s="16" t="s">
        <v>24</v>
      </c>
      <c r="Q6" s="17">
        <v>4.5</v>
      </c>
      <c r="R6" s="18">
        <v>5.35</v>
      </c>
      <c r="S6" s="18">
        <v>1.95</v>
      </c>
      <c r="T6" s="18">
        <f>T4/2</f>
        <v>0.92500000000000004</v>
      </c>
      <c r="U6" s="18">
        <f>U4/4</f>
        <v>0.36249999999999999</v>
      </c>
      <c r="V6" s="18">
        <f>V4/4</f>
        <v>0.125</v>
      </c>
      <c r="W6" s="18">
        <f>W4</f>
        <v>0.48</v>
      </c>
      <c r="X6" s="18">
        <v>0.5</v>
      </c>
      <c r="Y6" s="18">
        <f>3*Y4</f>
        <v>0.06</v>
      </c>
      <c r="Z6" s="18">
        <f>2*Z4</f>
        <v>0.04</v>
      </c>
      <c r="AA6" s="18">
        <f>2*AA4</f>
        <v>0.06</v>
      </c>
      <c r="AB6" s="18">
        <v>1</v>
      </c>
    </row>
    <row r="7" spans="2:28" ht="15.75" thickBot="1" x14ac:dyDescent="0.3">
      <c r="B7" s="91"/>
      <c r="C7" s="93"/>
      <c r="D7" s="91"/>
      <c r="E7" s="92"/>
      <c r="F7" s="92"/>
      <c r="G7" s="92"/>
      <c r="H7" s="93"/>
      <c r="I7" s="91"/>
      <c r="J7" s="92"/>
      <c r="K7" s="92"/>
      <c r="L7" s="92"/>
      <c r="M7" s="93"/>
      <c r="N7" s="20"/>
      <c r="P7" s="16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2:28" ht="15.75" thickBot="1" x14ac:dyDescent="0.3">
      <c r="B8" s="82" t="s">
        <v>2272</v>
      </c>
      <c r="C8" s="84"/>
      <c r="D8" s="91"/>
      <c r="E8" s="92"/>
      <c r="F8" s="92"/>
      <c r="G8" s="92"/>
      <c r="H8" s="92"/>
      <c r="I8" s="92"/>
      <c r="J8" s="92"/>
      <c r="K8" s="92"/>
      <c r="L8" s="92"/>
      <c r="M8" s="93"/>
      <c r="N8" s="20"/>
      <c r="P8" s="16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8" ht="15.75" thickBot="1" x14ac:dyDescent="0.3">
      <c r="B9" s="82" t="s">
        <v>2273</v>
      </c>
      <c r="C9" s="84"/>
      <c r="D9" s="19" t="s">
        <v>2051</v>
      </c>
      <c r="E9" s="82" t="s">
        <v>12</v>
      </c>
      <c r="F9" s="83"/>
      <c r="G9" s="83"/>
      <c r="H9" s="84"/>
      <c r="I9" s="82" t="s">
        <v>2025</v>
      </c>
      <c r="J9" s="84"/>
      <c r="K9" s="82" t="s">
        <v>2028</v>
      </c>
      <c r="L9" s="83"/>
      <c r="M9" s="84"/>
      <c r="N9" s="20"/>
    </row>
    <row r="10" spans="2:28" ht="15.75" thickBot="1" x14ac:dyDescent="0.3">
      <c r="B10" s="91"/>
      <c r="C10" s="93"/>
      <c r="D10" s="30"/>
      <c r="E10" s="91"/>
      <c r="F10" s="92"/>
      <c r="G10" s="92"/>
      <c r="H10" s="93"/>
      <c r="I10" s="91"/>
      <c r="J10" s="93"/>
      <c r="K10" s="105">
        <f>SUM(L35:L48)</f>
        <v>0</v>
      </c>
      <c r="L10" s="106"/>
      <c r="M10" s="107"/>
      <c r="N10" s="20"/>
      <c r="P10" s="9" t="s">
        <v>0</v>
      </c>
      <c r="Q10" s="47">
        <v>41852</v>
      </c>
    </row>
    <row r="11" spans="2:28" ht="3.75" customHeight="1" x14ac:dyDescent="0.25">
      <c r="B11" s="20"/>
      <c r="C11" s="20"/>
      <c r="D11" s="20"/>
      <c r="E11" s="20"/>
      <c r="F11" s="31"/>
      <c r="G11" s="20"/>
      <c r="H11" s="20"/>
      <c r="I11" s="20"/>
      <c r="J11" s="20"/>
      <c r="K11" s="20"/>
      <c r="L11" s="20"/>
      <c r="M11" s="20"/>
      <c r="N11" s="20"/>
    </row>
    <row r="12" spans="2:28" ht="15.75" thickBot="1" x14ac:dyDescent="0.3">
      <c r="B12" s="104" t="s">
        <v>30</v>
      </c>
      <c r="C12" s="104"/>
      <c r="D12" s="97" t="s">
        <v>2029</v>
      </c>
      <c r="E12" s="97"/>
      <c r="F12" s="97"/>
      <c r="G12" s="97"/>
      <c r="H12" s="97"/>
      <c r="I12" s="97"/>
      <c r="J12" s="97"/>
      <c r="K12" s="97"/>
      <c r="L12" s="97"/>
      <c r="M12" s="97"/>
      <c r="N12" s="20"/>
    </row>
    <row r="13" spans="2:28" ht="15.75" thickBot="1" x14ac:dyDescent="0.3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20"/>
    </row>
    <row r="14" spans="2:28" ht="3" customHeight="1" thickBot="1" x14ac:dyDescent="0.3">
      <c r="C14" s="21"/>
      <c r="D14" s="22"/>
      <c r="E14" s="22"/>
      <c r="F14" s="22"/>
      <c r="G14" s="22"/>
      <c r="H14" s="22"/>
      <c r="I14" s="22"/>
      <c r="J14" s="22"/>
      <c r="K14" s="23"/>
      <c r="L14" s="20"/>
      <c r="M14" s="20"/>
      <c r="N14" s="20"/>
    </row>
    <row r="15" spans="2:28" ht="15.75" thickBot="1" x14ac:dyDescent="0.3">
      <c r="B15" s="82" t="s">
        <v>13</v>
      </c>
      <c r="C15" s="83"/>
      <c r="D15" s="84"/>
      <c r="E15" s="63"/>
      <c r="F15" s="86"/>
      <c r="G15" s="86"/>
      <c r="H15" s="86"/>
      <c r="I15" s="86"/>
      <c r="J15" s="86"/>
      <c r="K15" s="86"/>
      <c r="L15" s="86"/>
      <c r="M15" s="86"/>
    </row>
    <row r="16" spans="2:28" ht="3.95" customHeight="1" thickBot="1" x14ac:dyDescent="0.3">
      <c r="B16" s="21"/>
      <c r="C16" s="21"/>
      <c r="D16" s="21"/>
      <c r="E16" s="21"/>
      <c r="F16" s="21"/>
      <c r="G16" s="21"/>
      <c r="H16" s="21"/>
      <c r="I16" s="24"/>
      <c r="J16" s="24"/>
      <c r="K16" s="24"/>
      <c r="L16" s="24"/>
      <c r="M16" s="24"/>
    </row>
    <row r="17" spans="2:13" ht="15" customHeight="1" thickBot="1" x14ac:dyDescent="0.3">
      <c r="B17" s="82" t="s">
        <v>2030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2:13" ht="3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x14ac:dyDescent="0.25">
      <c r="B19" s="6"/>
      <c r="C19" s="80" t="s">
        <v>28</v>
      </c>
      <c r="D19" s="81"/>
      <c r="E19" s="81"/>
      <c r="F19" s="32"/>
      <c r="G19" s="64"/>
      <c r="H19" s="6"/>
      <c r="I19" s="87"/>
      <c r="J19" s="86"/>
      <c r="K19" s="86"/>
      <c r="L19" s="86"/>
      <c r="M19" s="65"/>
    </row>
    <row r="20" spans="2:13" x14ac:dyDescent="0.25">
      <c r="B20" s="6"/>
      <c r="C20" s="80" t="s">
        <v>26</v>
      </c>
      <c r="D20" s="81"/>
      <c r="E20" s="81"/>
      <c r="F20" s="32"/>
      <c r="G20" s="64"/>
      <c r="H20" s="6"/>
      <c r="I20" s="88"/>
      <c r="J20" s="78"/>
      <c r="K20" s="78"/>
      <c r="L20" s="78"/>
      <c r="M20" s="65"/>
    </row>
    <row r="21" spans="2:13" x14ac:dyDescent="0.25">
      <c r="B21" s="6"/>
      <c r="C21" s="80" t="s">
        <v>27</v>
      </c>
      <c r="D21" s="81"/>
      <c r="E21" s="81"/>
      <c r="F21" s="32"/>
      <c r="G21" s="64"/>
      <c r="H21" s="6"/>
      <c r="I21" s="88"/>
      <c r="J21" s="78"/>
      <c r="K21" s="78"/>
      <c r="L21" s="78"/>
      <c r="M21" s="65"/>
    </row>
    <row r="22" spans="2:13" x14ac:dyDescent="0.25">
      <c r="B22" s="6"/>
      <c r="C22" s="87"/>
      <c r="D22" s="86"/>
      <c r="E22" s="86"/>
      <c r="F22" s="39"/>
      <c r="G22" s="62"/>
      <c r="H22" s="6"/>
      <c r="I22" s="88"/>
      <c r="J22" s="78"/>
      <c r="K22" s="78"/>
      <c r="L22" s="78"/>
      <c r="M22" s="65"/>
    </row>
    <row r="23" spans="2:13" ht="3" customHeight="1" thickBot="1" x14ac:dyDescent="0.3"/>
    <row r="24" spans="2:13" ht="15.75" thickBot="1" x14ac:dyDescent="0.3">
      <c r="B24" s="101" t="s">
        <v>2031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</row>
    <row r="25" spans="2:13" ht="3" customHeight="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 x14ac:dyDescent="0.25">
      <c r="B26" s="6"/>
      <c r="C26" s="9" t="s">
        <v>14</v>
      </c>
      <c r="H26" s="7"/>
      <c r="I26" s="9" t="s">
        <v>19</v>
      </c>
    </row>
    <row r="27" spans="2:13" x14ac:dyDescent="0.25">
      <c r="B27" s="6"/>
      <c r="C27" s="9" t="s">
        <v>15</v>
      </c>
      <c r="H27" s="7"/>
      <c r="I27" s="9" t="s">
        <v>20</v>
      </c>
    </row>
    <row r="28" spans="2:13" x14ac:dyDescent="0.25">
      <c r="B28" s="6"/>
      <c r="C28" s="9" t="s">
        <v>16</v>
      </c>
      <c r="H28" s="7"/>
      <c r="I28" s="9" t="s">
        <v>2026</v>
      </c>
    </row>
    <row r="29" spans="2:13" x14ac:dyDescent="0.25">
      <c r="B29" s="6"/>
      <c r="C29" s="9" t="s">
        <v>17</v>
      </c>
      <c r="H29" s="7"/>
      <c r="I29" s="9" t="s">
        <v>2027</v>
      </c>
      <c r="J29" s="86"/>
      <c r="K29" s="86"/>
      <c r="L29" s="86"/>
      <c r="M29" s="86"/>
    </row>
    <row r="30" spans="2:13" x14ac:dyDescent="0.25">
      <c r="B30" s="6"/>
      <c r="C30" s="9" t="s">
        <v>18</v>
      </c>
    </row>
    <row r="31" spans="2:13" ht="3.75" customHeight="1" thickBot="1" x14ac:dyDescent="0.3"/>
    <row r="32" spans="2:13" ht="15.75" thickBot="1" x14ac:dyDescent="0.3">
      <c r="B32" s="82" t="s">
        <v>2032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</row>
    <row r="33" spans="2:26" ht="3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26" ht="11.25" customHeight="1" thickBot="1" x14ac:dyDescent="0.3">
      <c r="B34" s="25"/>
      <c r="C34" s="25"/>
      <c r="D34" s="85" t="s">
        <v>2037</v>
      </c>
      <c r="E34" s="85"/>
      <c r="F34" s="85"/>
      <c r="G34" s="25"/>
      <c r="H34" s="25"/>
      <c r="I34" s="25"/>
      <c r="J34" s="25"/>
      <c r="K34" s="25"/>
      <c r="L34" s="25"/>
      <c r="M34" s="25"/>
    </row>
    <row r="35" spans="2:26" ht="15.75" thickBot="1" x14ac:dyDescent="0.3">
      <c r="B35" s="8"/>
      <c r="C35" s="35" t="s">
        <v>2</v>
      </c>
      <c r="D35" s="35"/>
      <c r="E35" s="41" t="str">
        <f>IF(B35="x",$I$10/H35,"")</f>
        <v/>
      </c>
      <c r="F35" s="41" t="str">
        <f>IF(B35="x","Gf","")</f>
        <v/>
      </c>
      <c r="G35" s="36"/>
      <c r="H35" s="37">
        <v>15</v>
      </c>
      <c r="I35" s="44" t="str">
        <f>IF(B35="X",($I$10*Q4),"")</f>
        <v/>
      </c>
      <c r="J35" s="44"/>
      <c r="K35" s="45"/>
      <c r="L35" s="46" t="str">
        <f>IF(I35&gt;Q6,I35,Q6)</f>
        <v/>
      </c>
      <c r="M35" s="34"/>
      <c r="N35" s="26"/>
      <c r="P35" s="48" t="s">
        <v>2038</v>
      </c>
      <c r="Q35" s="75" t="s">
        <v>2039</v>
      </c>
      <c r="R35" s="76"/>
      <c r="S35" s="76"/>
      <c r="T35" s="76"/>
      <c r="U35" s="76"/>
      <c r="V35" s="76"/>
      <c r="W35" s="76"/>
      <c r="X35" s="77"/>
      <c r="Y35" s="49" t="s">
        <v>2040</v>
      </c>
      <c r="Z35" s="49" t="s">
        <v>2041</v>
      </c>
    </row>
    <row r="36" spans="2:26" ht="15.75" thickBot="1" x14ac:dyDescent="0.3">
      <c r="B36" s="8"/>
      <c r="C36" s="34" t="s">
        <v>3</v>
      </c>
      <c r="D36" s="34"/>
      <c r="E36" s="41" t="str">
        <f t="shared" ref="E36:E41" si="0">IF(B36="x",$I$10/H36,"")</f>
        <v/>
      </c>
      <c r="F36" s="41" t="str">
        <f t="shared" ref="F36" si="1">IF(B36="x","Gf","")</f>
        <v/>
      </c>
      <c r="G36" s="34"/>
      <c r="H36" s="37">
        <v>15</v>
      </c>
      <c r="I36" s="44" t="str">
        <f>IF(B36="X",($I$10*R4),"")</f>
        <v/>
      </c>
      <c r="J36" s="44"/>
      <c r="K36" s="45"/>
      <c r="L36" s="46" t="str">
        <f>IF(I36&gt;R6,I36,R6)</f>
        <v/>
      </c>
      <c r="M36" s="34"/>
      <c r="P36" s="50">
        <v>40020003</v>
      </c>
      <c r="Q36" s="72" t="s">
        <v>2042</v>
      </c>
      <c r="R36" s="73"/>
      <c r="S36" s="73"/>
      <c r="T36" s="73"/>
      <c r="U36" s="73"/>
      <c r="V36" s="73"/>
      <c r="W36" s="73"/>
      <c r="X36" s="74"/>
      <c r="Y36" s="51" t="s">
        <v>2043</v>
      </c>
      <c r="Z36" s="51">
        <v>8.49</v>
      </c>
    </row>
    <row r="37" spans="2:26" ht="15.75" thickBot="1" x14ac:dyDescent="0.3">
      <c r="B37" s="8"/>
      <c r="C37" s="40" t="s">
        <v>2270</v>
      </c>
      <c r="D37" s="35"/>
      <c r="E37" s="41" t="str">
        <f>IF(B37="x",$I$10/H37,"")</f>
        <v/>
      </c>
      <c r="F37" s="41" t="str">
        <f>IF(B37="x","Cp","")</f>
        <v/>
      </c>
      <c r="G37" s="61"/>
      <c r="H37" s="38">
        <v>1</v>
      </c>
      <c r="I37" s="44" t="str">
        <f>IF(B37="X",(($I$10/5)*S3),"")</f>
        <v/>
      </c>
      <c r="J37" s="44"/>
      <c r="K37" s="45"/>
      <c r="L37" s="46">
        <f>IF(I37&gt;S5,I37,S5)</f>
        <v>0</v>
      </c>
      <c r="M37" s="34"/>
      <c r="P37" s="50"/>
      <c r="Q37" s="66"/>
      <c r="R37" s="67"/>
      <c r="S37" s="67"/>
      <c r="T37" s="67"/>
      <c r="U37" s="67"/>
      <c r="V37" s="67"/>
      <c r="W37" s="67"/>
      <c r="X37" s="68"/>
      <c r="Y37" s="51"/>
      <c r="Z37" s="51"/>
    </row>
    <row r="38" spans="2:26" ht="15.75" hidden="1" thickBot="1" x14ac:dyDescent="0.3">
      <c r="B38" s="8"/>
      <c r="C38" s="40" t="s">
        <v>8</v>
      </c>
      <c r="D38" s="35"/>
      <c r="E38" s="41" t="str">
        <f>IF(B38="x",$I$10/H38,"")</f>
        <v/>
      </c>
      <c r="F38" s="41" t="str">
        <f>IF(B38="x","Cx","")</f>
        <v/>
      </c>
      <c r="G38" s="61"/>
      <c r="H38" s="38">
        <v>5</v>
      </c>
      <c r="I38" s="44" t="str">
        <f>IF(B38="X",(($I$10/5)*S4),"")</f>
        <v/>
      </c>
      <c r="J38" s="44"/>
      <c r="K38" s="45"/>
      <c r="L38" s="46" t="str">
        <f>IF(I38&gt;S6,I38,S6)</f>
        <v/>
      </c>
      <c r="M38" s="34"/>
      <c r="P38" s="50">
        <v>40020004</v>
      </c>
      <c r="Q38" s="72" t="s">
        <v>2044</v>
      </c>
      <c r="R38" s="73"/>
      <c r="S38" s="73"/>
      <c r="T38" s="73"/>
      <c r="U38" s="73"/>
      <c r="V38" s="73"/>
      <c r="W38" s="73"/>
      <c r="X38" s="74"/>
      <c r="Y38" s="51" t="s">
        <v>2045</v>
      </c>
      <c r="Z38" s="51">
        <v>4.25</v>
      </c>
    </row>
    <row r="39" spans="2:26" ht="15.75" hidden="1" thickBot="1" x14ac:dyDescent="0.3">
      <c r="B39" s="8"/>
      <c r="C39" s="40" t="s">
        <v>6</v>
      </c>
      <c r="D39" s="35"/>
      <c r="E39" s="41" t="str">
        <f t="shared" si="0"/>
        <v/>
      </c>
      <c r="F39" s="41" t="str">
        <f>IF(B39="x","Pct","")</f>
        <v/>
      </c>
      <c r="G39" s="61"/>
      <c r="H39" s="38">
        <v>4</v>
      </c>
      <c r="I39" s="44" t="str">
        <f>IF(B39="X",(($I$10/4)*T4),"")</f>
        <v/>
      </c>
      <c r="J39" s="44"/>
      <c r="K39" s="45"/>
      <c r="L39" s="46" t="str">
        <f>IF(I39&gt;T6,I39,T6)</f>
        <v/>
      </c>
      <c r="M39" s="34"/>
      <c r="P39" s="50">
        <v>40040047</v>
      </c>
      <c r="Q39" s="72" t="s">
        <v>2046</v>
      </c>
      <c r="R39" s="73"/>
      <c r="S39" s="73"/>
      <c r="T39" s="73"/>
      <c r="U39" s="73"/>
      <c r="V39" s="73"/>
      <c r="W39" s="73"/>
      <c r="X39" s="74"/>
      <c r="Y39" s="51" t="s">
        <v>2045</v>
      </c>
      <c r="Z39" s="51">
        <v>0.76</v>
      </c>
    </row>
    <row r="40" spans="2:26" ht="15.75" hidden="1" thickBot="1" x14ac:dyDescent="0.3">
      <c r="B40" s="8"/>
      <c r="C40" s="40" t="s">
        <v>23</v>
      </c>
      <c r="D40" s="35"/>
      <c r="E40" s="41" t="str">
        <f t="shared" si="0"/>
        <v/>
      </c>
      <c r="F40" s="41" t="str">
        <f>IF(B40="x","Pct","")</f>
        <v/>
      </c>
      <c r="G40" s="61"/>
      <c r="H40" s="38">
        <v>4</v>
      </c>
      <c r="I40" s="44" t="str">
        <f>IF(B40="X",(($I$10/4)*U4),"")</f>
        <v/>
      </c>
      <c r="J40" s="44"/>
      <c r="K40" s="45"/>
      <c r="L40" s="46" t="str">
        <f>IF(I40&gt;U6,I40,U6)</f>
        <v/>
      </c>
      <c r="M40" s="34"/>
      <c r="P40" s="50">
        <v>40040030</v>
      </c>
      <c r="Q40" s="72" t="s">
        <v>2047</v>
      </c>
      <c r="R40" s="73"/>
      <c r="S40" s="73"/>
      <c r="T40" s="73"/>
      <c r="U40" s="73"/>
      <c r="V40" s="73"/>
      <c r="W40" s="73"/>
      <c r="X40" s="74"/>
      <c r="Y40" s="51" t="s">
        <v>2048</v>
      </c>
      <c r="Z40" s="51">
        <v>1.99</v>
      </c>
    </row>
    <row r="41" spans="2:26" ht="15.75" hidden="1" thickBot="1" x14ac:dyDescent="0.3">
      <c r="B41" s="8"/>
      <c r="C41" s="40" t="s">
        <v>2036</v>
      </c>
      <c r="D41" s="42"/>
      <c r="E41" s="41" t="str">
        <f t="shared" si="0"/>
        <v/>
      </c>
      <c r="F41" s="41" t="str">
        <f>IF(B41="x","UN","")</f>
        <v/>
      </c>
      <c r="G41" s="43"/>
      <c r="H41" s="37">
        <v>1</v>
      </c>
      <c r="I41" s="44" t="str">
        <f>IF(B41="X",($I$10*V4),"")</f>
        <v/>
      </c>
      <c r="J41" s="44"/>
      <c r="K41" s="45"/>
      <c r="L41" s="46" t="str">
        <f>IF(I41&gt;V6,I41,V6)</f>
        <v/>
      </c>
      <c r="M41" s="34"/>
      <c r="P41" s="50">
        <v>40040031</v>
      </c>
      <c r="Q41" s="72" t="s">
        <v>2049</v>
      </c>
      <c r="R41" s="73"/>
      <c r="S41" s="73"/>
      <c r="T41" s="73"/>
      <c r="U41" s="73"/>
      <c r="V41" s="73"/>
      <c r="W41" s="73"/>
      <c r="X41" s="74"/>
      <c r="Y41" s="51" t="s">
        <v>2050</v>
      </c>
      <c r="Z41" s="51">
        <v>1.1100000000000001</v>
      </c>
    </row>
    <row r="42" spans="2:26" hidden="1" x14ac:dyDescent="0.25">
      <c r="B42" s="8"/>
      <c r="C42" s="40" t="s">
        <v>29</v>
      </c>
      <c r="D42" s="42"/>
      <c r="E42" s="41" t="str">
        <f>IF(B42="x",$I$10*H42,"")</f>
        <v/>
      </c>
      <c r="F42" s="41" t="str">
        <f t="shared" ref="F42:F46" si="2">IF(B42="x","UN","")</f>
        <v/>
      </c>
      <c r="G42" s="43"/>
      <c r="H42" s="37">
        <v>2</v>
      </c>
      <c r="I42" s="44" t="str">
        <f>IF(B42="X",($I$10*W4),"")</f>
        <v/>
      </c>
      <c r="J42" s="44"/>
      <c r="K42" s="45"/>
      <c r="L42" s="46" t="str">
        <f>IF(I42&gt;W6,I42,W6)</f>
        <v/>
      </c>
      <c r="M42" s="34"/>
    </row>
    <row r="43" spans="2:26" x14ac:dyDescent="0.25">
      <c r="B43" s="8"/>
      <c r="C43" s="40" t="s">
        <v>4</v>
      </c>
      <c r="D43" s="42"/>
      <c r="E43" s="41" t="str">
        <f>IF(B43="x",$I$10*H43,"")</f>
        <v/>
      </c>
      <c r="F43" s="41" t="str">
        <f>IF(B43="x","UN","")</f>
        <v/>
      </c>
      <c r="G43" s="43"/>
      <c r="H43" s="37">
        <v>4</v>
      </c>
      <c r="I43" s="44" t="str">
        <f>IF(B43="X",($I$10*X4),"")</f>
        <v/>
      </c>
      <c r="J43" s="44"/>
      <c r="K43" s="45"/>
      <c r="L43" s="46" t="str">
        <f>IF(I43&gt;X6,I43,X6)</f>
        <v/>
      </c>
      <c r="M43" s="34"/>
    </row>
    <row r="44" spans="2:26" x14ac:dyDescent="0.25">
      <c r="B44" s="8"/>
      <c r="C44" s="40" t="s">
        <v>9</v>
      </c>
      <c r="D44" s="42"/>
      <c r="E44" s="41" t="str">
        <f t="shared" ref="E44:E46" si="3">IF(B44="x",$I$10*H44,"")</f>
        <v/>
      </c>
      <c r="F44" s="41" t="str">
        <f t="shared" si="2"/>
        <v/>
      </c>
      <c r="G44" s="43"/>
      <c r="H44" s="37">
        <v>3</v>
      </c>
      <c r="I44" s="44" t="str">
        <f>IF(B44="X",($I$10*Y4),"")</f>
        <v/>
      </c>
      <c r="J44" s="44"/>
      <c r="K44" s="45"/>
      <c r="L44" s="46" t="str">
        <f>IF(I44&gt;Y6,I44,Y6)</f>
        <v/>
      </c>
      <c r="M44" s="34"/>
    </row>
    <row r="45" spans="2:26" hidden="1" x14ac:dyDescent="0.25">
      <c r="B45" s="8"/>
      <c r="C45" s="34" t="s">
        <v>22</v>
      </c>
      <c r="D45" s="34"/>
      <c r="E45" s="41" t="str">
        <f t="shared" si="3"/>
        <v/>
      </c>
      <c r="F45" s="41" t="str">
        <f t="shared" si="2"/>
        <v/>
      </c>
      <c r="G45" s="34"/>
      <c r="H45" s="41">
        <v>2</v>
      </c>
      <c r="I45" s="33" t="str">
        <f>IF(B45="X",($I$10*Z4),"")</f>
        <v/>
      </c>
      <c r="J45" s="33"/>
      <c r="K45" s="34"/>
      <c r="L45" s="29" t="str">
        <f>IF(I45&gt;Z6,I45,Z6)</f>
        <v/>
      </c>
      <c r="M45" s="34"/>
    </row>
    <row r="46" spans="2:26" hidden="1" x14ac:dyDescent="0.25">
      <c r="B46" s="8"/>
      <c r="C46" s="34" t="s">
        <v>21</v>
      </c>
      <c r="D46" s="34"/>
      <c r="E46" s="41" t="str">
        <f t="shared" si="3"/>
        <v/>
      </c>
      <c r="F46" s="41" t="str">
        <f t="shared" si="2"/>
        <v/>
      </c>
      <c r="G46" s="34"/>
      <c r="H46" s="41">
        <v>2</v>
      </c>
      <c r="I46" s="33" t="str">
        <f>IF(B46="X",($I$10*AA4),"")</f>
        <v/>
      </c>
      <c r="J46" s="33"/>
      <c r="K46" s="34"/>
      <c r="L46" s="29" t="str">
        <f>IF(I46&gt;AA6,I46,AA6)</f>
        <v/>
      </c>
      <c r="M46" s="34"/>
    </row>
    <row r="47" spans="2:26" ht="3" customHeight="1" x14ac:dyDescent="0.25">
      <c r="B47" s="27"/>
      <c r="C47" s="34"/>
      <c r="D47" s="34"/>
      <c r="E47" s="36"/>
      <c r="F47" s="36"/>
      <c r="G47" s="36"/>
      <c r="H47" s="36"/>
      <c r="I47" s="33"/>
      <c r="J47" s="33"/>
      <c r="K47" s="34"/>
      <c r="L47" s="29"/>
      <c r="M47" s="34"/>
    </row>
    <row r="48" spans="2:26" x14ac:dyDescent="0.25">
      <c r="B48" s="27"/>
      <c r="C48" s="34"/>
      <c r="D48" s="28" t="str">
        <f>IF(E48="Serviço de Garçom","Observação:","")</f>
        <v/>
      </c>
      <c r="E48" s="35" t="str">
        <f>IF(B26="X",AB2,IF(B27="X",AB2,IF(B28="X",AB2,"")))</f>
        <v/>
      </c>
      <c r="F48" s="35"/>
      <c r="G48" s="35"/>
      <c r="H48" s="36"/>
      <c r="I48" s="33"/>
      <c r="J48" s="33"/>
      <c r="K48" s="34"/>
      <c r="L48" s="29"/>
      <c r="M48" s="34"/>
    </row>
    <row r="49" spans="2:13" ht="6" customHeight="1" thickBot="1" x14ac:dyDescent="0.3">
      <c r="C49" s="34"/>
      <c r="D49" s="34"/>
      <c r="E49" s="34"/>
      <c r="F49" s="34"/>
      <c r="G49" s="34"/>
      <c r="H49" s="34"/>
      <c r="I49" s="29"/>
      <c r="J49" s="29"/>
      <c r="K49" s="34"/>
      <c r="L49" s="34"/>
      <c r="M49" s="34"/>
    </row>
    <row r="50" spans="2:13" ht="15" customHeight="1" thickBot="1" x14ac:dyDescent="0.3">
      <c r="B50" s="82" t="s">
        <v>2265</v>
      </c>
      <c r="C50" s="83"/>
      <c r="D50" s="83"/>
      <c r="E50" s="83"/>
      <c r="F50" s="84"/>
      <c r="G50" s="69"/>
      <c r="H50" s="82" t="s">
        <v>2269</v>
      </c>
      <c r="I50" s="83"/>
      <c r="J50" s="83"/>
      <c r="K50" s="83"/>
      <c r="L50" s="83"/>
      <c r="M50" s="84"/>
    </row>
    <row r="51" spans="2:13" ht="3" customHeight="1" x14ac:dyDescent="0.25">
      <c r="C51" s="34"/>
      <c r="D51" s="34"/>
      <c r="E51" s="34"/>
      <c r="F51" s="34"/>
      <c r="G51" s="34"/>
      <c r="H51" s="34"/>
      <c r="I51" s="29"/>
      <c r="J51" s="29"/>
      <c r="K51" s="34"/>
      <c r="L51" s="34"/>
      <c r="M51" s="34"/>
    </row>
    <row r="52" spans="2:13" ht="15" customHeight="1" x14ac:dyDescent="0.25">
      <c r="B52" s="8"/>
      <c r="C52" s="35" t="s">
        <v>2266</v>
      </c>
      <c r="D52" s="34"/>
      <c r="E52" s="34"/>
      <c r="F52" s="34"/>
      <c r="G52" s="34"/>
      <c r="H52" s="6"/>
      <c r="I52" s="87"/>
      <c r="J52" s="86"/>
      <c r="K52" s="86"/>
      <c r="L52" s="86"/>
      <c r="M52" s="86"/>
    </row>
    <row r="53" spans="2:13" ht="15" customHeight="1" x14ac:dyDescent="0.25">
      <c r="B53" s="8"/>
      <c r="C53" s="35" t="s">
        <v>2267</v>
      </c>
      <c r="D53" s="34"/>
      <c r="E53" s="34"/>
      <c r="F53" s="34"/>
      <c r="G53" s="34"/>
      <c r="H53" s="6"/>
      <c r="I53" s="87"/>
      <c r="J53" s="86"/>
      <c r="K53" s="86"/>
      <c r="L53" s="86"/>
      <c r="M53" s="86"/>
    </row>
    <row r="54" spans="2:13" ht="15" customHeight="1" x14ac:dyDescent="0.25">
      <c r="B54" s="8"/>
      <c r="C54" s="35" t="s">
        <v>2268</v>
      </c>
      <c r="D54" s="34"/>
      <c r="E54" s="34"/>
      <c r="F54" s="34"/>
      <c r="G54" s="34"/>
      <c r="H54" s="6"/>
      <c r="I54" s="87"/>
      <c r="J54" s="86"/>
      <c r="K54" s="86"/>
      <c r="L54" s="86"/>
      <c r="M54" s="86"/>
    </row>
    <row r="55" spans="2:13" ht="15" customHeight="1" x14ac:dyDescent="0.25">
      <c r="B55" s="8"/>
      <c r="C55" s="89"/>
      <c r="D55" s="90"/>
      <c r="E55" s="90"/>
      <c r="F55" s="90"/>
      <c r="G55" s="34"/>
      <c r="H55" s="24"/>
      <c r="I55" s="24"/>
      <c r="J55" s="24"/>
      <c r="K55" s="24"/>
      <c r="L55" s="24"/>
      <c r="M55" s="24"/>
    </row>
    <row r="56" spans="2:13" ht="6.75" customHeight="1" thickBot="1" x14ac:dyDescent="0.3">
      <c r="C56" s="34"/>
      <c r="D56" s="34"/>
      <c r="E56" s="34"/>
      <c r="F56" s="34"/>
      <c r="G56" s="34"/>
      <c r="H56" s="34"/>
      <c r="I56" s="29"/>
      <c r="J56" s="29"/>
      <c r="K56" s="34"/>
      <c r="L56" s="34"/>
      <c r="M56" s="34"/>
    </row>
    <row r="57" spans="2:13" ht="15.75" thickBot="1" x14ac:dyDescent="0.3">
      <c r="B57" s="70"/>
      <c r="C57" s="94" t="s">
        <v>2271</v>
      </c>
      <c r="D57" s="95"/>
      <c r="E57" s="95"/>
      <c r="F57" s="95"/>
      <c r="G57" s="95"/>
      <c r="H57" s="95"/>
      <c r="I57" s="95"/>
      <c r="J57" s="95"/>
      <c r="K57" s="96"/>
      <c r="L57" s="34"/>
      <c r="M57" s="34"/>
    </row>
    <row r="58" spans="2:13" ht="24.95" customHeight="1" x14ac:dyDescent="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 ht="24.95" customHeight="1" x14ac:dyDescent="0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 ht="24.95" customHeight="1" x14ac:dyDescent="0.2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 ht="24.95" customHeight="1" x14ac:dyDescent="0.2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 hidden="1" x14ac:dyDescent="0.25"/>
    <row r="63" spans="2:13" hidden="1" x14ac:dyDescent="0.25"/>
    <row r="64" spans="2:13" hidden="1" x14ac:dyDescent="0.25"/>
    <row r="65" hidden="1" x14ac:dyDescent="0.25"/>
    <row r="66" hidden="1" x14ac:dyDescent="0.25"/>
    <row r="67" ht="8.25" hidden="1" customHeight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sheetProtection selectLockedCells="1"/>
  <mergeCells count="58">
    <mergeCell ref="I52:M52"/>
    <mergeCell ref="I54:M54"/>
    <mergeCell ref="I53:M53"/>
    <mergeCell ref="F2:M2"/>
    <mergeCell ref="K9:M9"/>
    <mergeCell ref="E9:H9"/>
    <mergeCell ref="B17:M17"/>
    <mergeCell ref="B24:M24"/>
    <mergeCell ref="B9:C9"/>
    <mergeCell ref="B12:C12"/>
    <mergeCell ref="K10:M10"/>
    <mergeCell ref="E10:H10"/>
    <mergeCell ref="B10:C10"/>
    <mergeCell ref="B13:M13"/>
    <mergeCell ref="B15:D15"/>
    <mergeCell ref="I10:J10"/>
    <mergeCell ref="B6:C6"/>
    <mergeCell ref="D4:H4"/>
    <mergeCell ref="I4:J4"/>
    <mergeCell ref="H50:M50"/>
    <mergeCell ref="K4:M4"/>
    <mergeCell ref="C57:K57"/>
    <mergeCell ref="B58:M58"/>
    <mergeCell ref="F15:M15"/>
    <mergeCell ref="D12:M12"/>
    <mergeCell ref="B5:C5"/>
    <mergeCell ref="B8:C8"/>
    <mergeCell ref="B7:C7"/>
    <mergeCell ref="D8:M8"/>
    <mergeCell ref="D5:M5"/>
    <mergeCell ref="D6:H6"/>
    <mergeCell ref="D7:H7"/>
    <mergeCell ref="I6:M6"/>
    <mergeCell ref="I7:M7"/>
    <mergeCell ref="I9:J9"/>
    <mergeCell ref="B4:C4"/>
    <mergeCell ref="B59:M59"/>
    <mergeCell ref="B61:M61"/>
    <mergeCell ref="B60:M60"/>
    <mergeCell ref="C19:E19"/>
    <mergeCell ref="C20:E20"/>
    <mergeCell ref="C21:E21"/>
    <mergeCell ref="B32:M32"/>
    <mergeCell ref="D34:F34"/>
    <mergeCell ref="J29:M29"/>
    <mergeCell ref="C22:E22"/>
    <mergeCell ref="I19:L19"/>
    <mergeCell ref="I20:L20"/>
    <mergeCell ref="I21:L21"/>
    <mergeCell ref="I22:L22"/>
    <mergeCell ref="C55:F55"/>
    <mergeCell ref="B50:F50"/>
    <mergeCell ref="Q41:X41"/>
    <mergeCell ref="Q35:X35"/>
    <mergeCell ref="Q36:X36"/>
    <mergeCell ref="Q38:X38"/>
    <mergeCell ref="Q39:X39"/>
    <mergeCell ref="Q40:X40"/>
  </mergeCells>
  <conditionalFormatting sqref="D48">
    <cfRule type="containsText" dxfId="0" priority="1" operator="containsText" text="Observação">
      <formula>NOT(ISERROR(SEARCH("Observação",D48)))</formula>
    </cfRule>
  </conditionalFormatting>
  <pageMargins left="0.511811024" right="0.511811024" top="0.78740157499999996" bottom="0.78740157499999996" header="0.31496062000000002" footer="0.31496062000000002"/>
  <pageSetup paperSize="9" scale="94" orientation="portrait" r:id="rId1"/>
  <headerFooter>
    <oddFooter>&amp;L&amp;9Servido por:_____________________&amp;R&amp;8&amp;K00-049DSAS IC.1</oddFooter>
  </headerFooter>
  <colBreaks count="1" manualBreakCount="1">
    <brk id="1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'C.C. Set 14'!$A$2:$A$804</xm:f>
          </x14:formula1>
          <xm:sqref>B13:M13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zoomScale="95" zoomScaleNormal="95" workbookViewId="0">
      <selection activeCell="C9" sqref="C9"/>
    </sheetView>
  </sheetViews>
  <sheetFormatPr defaultRowHeight="15" x14ac:dyDescent="0.25"/>
  <cols>
    <col min="1" max="1" width="1.28515625" customWidth="1"/>
    <col min="2" max="2" width="25" bestFit="1" customWidth="1"/>
    <col min="3" max="3" width="147.7109375" customWidth="1"/>
  </cols>
  <sheetData>
    <row r="2" spans="2:3" x14ac:dyDescent="0.25">
      <c r="B2" s="2"/>
      <c r="C2" s="2" t="s">
        <v>25</v>
      </c>
    </row>
    <row r="3" spans="2:3" x14ac:dyDescent="0.25">
      <c r="B3" s="1" t="s">
        <v>2</v>
      </c>
      <c r="C3" s="4" t="s">
        <v>2018</v>
      </c>
    </row>
    <row r="4" spans="2:3" x14ac:dyDescent="0.25">
      <c r="B4" s="1" t="s">
        <v>3</v>
      </c>
      <c r="C4" s="4" t="s">
        <v>2018</v>
      </c>
    </row>
    <row r="5" spans="2:3" x14ac:dyDescent="0.25">
      <c r="B5" s="1" t="s">
        <v>2017</v>
      </c>
      <c r="C5" s="4" t="s">
        <v>2019</v>
      </c>
    </row>
    <row r="6" spans="2:3" x14ac:dyDescent="0.25">
      <c r="B6" s="1" t="s">
        <v>6</v>
      </c>
      <c r="C6" s="4" t="s">
        <v>2020</v>
      </c>
    </row>
    <row r="7" spans="2:3" x14ac:dyDescent="0.25">
      <c r="B7" s="1" t="s">
        <v>7</v>
      </c>
      <c r="C7" s="4" t="s">
        <v>2020</v>
      </c>
    </row>
    <row r="8" spans="2:3" x14ac:dyDescent="0.25">
      <c r="B8" s="3" t="s">
        <v>2016</v>
      </c>
    </row>
    <row r="9" spans="2:3" ht="15" customHeight="1" x14ac:dyDescent="0.25">
      <c r="B9" s="3" t="s">
        <v>29</v>
      </c>
      <c r="C9" s="4" t="s">
        <v>2024</v>
      </c>
    </row>
    <row r="10" spans="2:3" x14ac:dyDescent="0.25">
      <c r="B10" s="1" t="s">
        <v>4</v>
      </c>
      <c r="C10" s="4" t="s">
        <v>2021</v>
      </c>
    </row>
    <row r="11" spans="2:3" x14ac:dyDescent="0.25">
      <c r="B11" s="1" t="s">
        <v>9</v>
      </c>
      <c r="C11" s="4" t="s">
        <v>2023</v>
      </c>
    </row>
    <row r="12" spans="2:3" x14ac:dyDescent="0.25">
      <c r="B12" s="1" t="s">
        <v>22</v>
      </c>
      <c r="C12" s="4" t="s">
        <v>2024</v>
      </c>
    </row>
    <row r="13" spans="2:3" x14ac:dyDescent="0.25">
      <c r="B13" s="1" t="s">
        <v>21</v>
      </c>
      <c r="C13" s="4" t="s">
        <v>2024</v>
      </c>
    </row>
    <row r="14" spans="2:3" x14ac:dyDescent="0.25">
      <c r="B14" s="5" t="s">
        <v>2014</v>
      </c>
      <c r="C14" s="4" t="s">
        <v>2022</v>
      </c>
    </row>
    <row r="22" spans="2:2" x14ac:dyDescent="0.25">
      <c r="B22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4"/>
  <sheetViews>
    <sheetView workbookViewId="0">
      <pane ySplit="1" topLeftCell="A788" activePane="bottomLeft" state="frozen"/>
      <selection activeCell="C212" sqref="C212"/>
      <selection pane="bottomLeft" activeCell="A807" sqref="A807"/>
    </sheetView>
  </sheetViews>
  <sheetFormatPr defaultColWidth="21.28515625" defaultRowHeight="15" x14ac:dyDescent="0.25"/>
  <cols>
    <col min="1" max="1" width="90.5703125" style="57" bestFit="1" customWidth="1"/>
    <col min="2" max="2" width="6.5703125" style="57" customWidth="1"/>
    <col min="3" max="3" width="25.42578125" style="57" bestFit="1" customWidth="1"/>
    <col min="4" max="4" width="21.42578125" style="58" bestFit="1" customWidth="1"/>
    <col min="5" max="5" width="74.42578125" style="57" bestFit="1" customWidth="1"/>
    <col min="6" max="6" width="12.7109375" style="57" bestFit="1" customWidth="1"/>
    <col min="7" max="7" width="25.42578125" style="57" bestFit="1" customWidth="1"/>
    <col min="8" max="16384" width="21.28515625" style="57"/>
  </cols>
  <sheetData>
    <row r="1" spans="1:7" s="54" customFormat="1" ht="18.75" x14ac:dyDescent="0.3">
      <c r="C1" s="52" t="s">
        <v>2052</v>
      </c>
      <c r="D1" s="53" t="s">
        <v>2053</v>
      </c>
      <c r="E1" s="52" t="s">
        <v>31</v>
      </c>
      <c r="F1" s="52" t="s">
        <v>32</v>
      </c>
      <c r="G1" s="52" t="s">
        <v>33</v>
      </c>
    </row>
    <row r="2" spans="1:7" x14ac:dyDescent="0.25">
      <c r="A2" s="57" t="str">
        <f>C2&amp;"   "&amp;E2</f>
        <v>2.01.01.01.01.01.01.001   ADM. DA SECRETARIA EXECUTIVA</v>
      </c>
      <c r="C2" s="57" t="s">
        <v>34</v>
      </c>
      <c r="D2" s="58" t="s">
        <v>36</v>
      </c>
      <c r="E2" s="57" t="s">
        <v>35</v>
      </c>
      <c r="F2" s="59" t="s">
        <v>32</v>
      </c>
      <c r="G2" s="59" t="s">
        <v>2054</v>
      </c>
    </row>
    <row r="3" spans="1:7" x14ac:dyDescent="0.25">
      <c r="A3" s="57" t="str">
        <f>C3&amp;"   "&amp;E3</f>
        <v>2.01.01.01.01.01.01.002   RECEPÇÃO E PROTOCOLO FUNDASP</v>
      </c>
      <c r="C3" s="57" t="s">
        <v>37</v>
      </c>
      <c r="D3" s="58" t="s">
        <v>39</v>
      </c>
      <c r="E3" s="57" t="s">
        <v>38</v>
      </c>
      <c r="F3" s="59" t="s">
        <v>32</v>
      </c>
      <c r="G3" s="59" t="s">
        <v>2054</v>
      </c>
    </row>
    <row r="4" spans="1:7" x14ac:dyDescent="0.25">
      <c r="A4" s="57" t="str">
        <f t="shared" ref="A4:A8" si="0">C4&amp;"   "&amp;E4</f>
        <v>2.01.01.01.01.01.01.004   EVENTOS COMERCAIS</v>
      </c>
      <c r="C4" s="57" t="s">
        <v>41</v>
      </c>
      <c r="D4" s="58" t="s">
        <v>43</v>
      </c>
      <c r="E4" s="57" t="s">
        <v>42</v>
      </c>
      <c r="F4" s="59" t="s">
        <v>32</v>
      </c>
      <c r="G4" s="59" t="s">
        <v>2054</v>
      </c>
    </row>
    <row r="5" spans="1:7" x14ac:dyDescent="0.25">
      <c r="A5" s="57" t="str">
        <f t="shared" si="0"/>
        <v>2.01.01.01.01.01.01.005   ASSESSORIA FUNDASP / COLIGADAS</v>
      </c>
      <c r="C5" s="57" t="s">
        <v>44</v>
      </c>
      <c r="D5" s="58" t="s">
        <v>46</v>
      </c>
      <c r="E5" s="57" t="s">
        <v>45</v>
      </c>
      <c r="F5" s="59" t="s">
        <v>32</v>
      </c>
      <c r="G5" s="59" t="s">
        <v>2054</v>
      </c>
    </row>
    <row r="6" spans="1:7" x14ac:dyDescent="0.25">
      <c r="A6" s="57" t="str">
        <f t="shared" si="0"/>
        <v>2.01.01.01.01.01.01.006   PATROCÍNIO BRADESCO - REFORMA AUDITÓRIOS</v>
      </c>
      <c r="C6" s="57" t="s">
        <v>47</v>
      </c>
      <c r="D6" s="58" t="s">
        <v>49</v>
      </c>
      <c r="E6" s="57" t="s">
        <v>48</v>
      </c>
      <c r="F6" s="59" t="s">
        <v>32</v>
      </c>
      <c r="G6" s="59" t="s">
        <v>2054</v>
      </c>
    </row>
    <row r="7" spans="1:7" x14ac:dyDescent="0.25">
      <c r="A7" s="57" t="str">
        <f t="shared" si="0"/>
        <v>2.01.01.01.01.01.01.100   CONV - CIEE</v>
      </c>
      <c r="C7" s="57" t="s">
        <v>2055</v>
      </c>
      <c r="D7" s="58" t="s">
        <v>2056</v>
      </c>
      <c r="E7" s="57" t="s">
        <v>2057</v>
      </c>
      <c r="F7" s="59" t="s">
        <v>32</v>
      </c>
      <c r="G7" s="59" t="s">
        <v>2054</v>
      </c>
    </row>
    <row r="8" spans="1:7" x14ac:dyDescent="0.25">
      <c r="A8" s="57" t="str">
        <f t="shared" si="0"/>
        <v>2.01.01.01.01.01.01.101   PROCESSOS TRABALHISTAS (FUNDASP RESPONSAVEL SOLIDARIA)</v>
      </c>
      <c r="C8" s="57" t="s">
        <v>2058</v>
      </c>
      <c r="D8" s="58" t="s">
        <v>2059</v>
      </c>
      <c r="E8" s="57" t="s">
        <v>2060</v>
      </c>
      <c r="F8" s="59" t="s">
        <v>32</v>
      </c>
      <c r="G8" s="59" t="s">
        <v>2054</v>
      </c>
    </row>
    <row r="9" spans="1:7" x14ac:dyDescent="0.25">
      <c r="A9" s="57" t="str">
        <f t="shared" ref="A9:A17" si="1">C9&amp;"   "&amp;E9</f>
        <v>2.01.01.01.01.01.02.001   CON - ADMINISTRAÇÃO GERAL</v>
      </c>
      <c r="C9" s="57" t="s">
        <v>51</v>
      </c>
      <c r="D9" s="58" t="s">
        <v>53</v>
      </c>
      <c r="E9" s="57" t="s">
        <v>52</v>
      </c>
      <c r="F9" s="59" t="s">
        <v>32</v>
      </c>
      <c r="G9" s="59" t="s">
        <v>2054</v>
      </c>
    </row>
    <row r="10" spans="1:7" x14ac:dyDescent="0.25">
      <c r="A10" s="57" t="str">
        <f t="shared" si="1"/>
        <v>2.01.01.01.01.01.02.002   CON - NORMAS E PROCEDIMENTOS</v>
      </c>
      <c r="C10" s="57" t="s">
        <v>54</v>
      </c>
      <c r="D10" s="58" t="s">
        <v>56</v>
      </c>
      <c r="E10" s="57" t="s">
        <v>55</v>
      </c>
      <c r="F10" s="59" t="s">
        <v>32</v>
      </c>
      <c r="G10" s="59" t="s">
        <v>2054</v>
      </c>
    </row>
    <row r="11" spans="1:7" x14ac:dyDescent="0.25">
      <c r="A11" s="57" t="str">
        <f t="shared" si="1"/>
        <v>2.01.01.01.01.01.02.003   CON - CUSTOS E ORÇAMENTO</v>
      </c>
      <c r="C11" s="57" t="s">
        <v>57</v>
      </c>
      <c r="D11" s="58" t="s">
        <v>59</v>
      </c>
      <c r="E11" s="57" t="s">
        <v>58</v>
      </c>
      <c r="F11" s="59" t="s">
        <v>32</v>
      </c>
      <c r="G11" s="59" t="s">
        <v>2054</v>
      </c>
    </row>
    <row r="12" spans="1:7" x14ac:dyDescent="0.25">
      <c r="A12" s="57" t="str">
        <f t="shared" si="1"/>
        <v>2.01.01.01.01.01.02.004   CON - CONTRATOS E CONVÊNIOS</v>
      </c>
      <c r="C12" s="57" t="s">
        <v>60</v>
      </c>
      <c r="D12" s="58" t="s">
        <v>62</v>
      </c>
      <c r="E12" s="57" t="s">
        <v>61</v>
      </c>
      <c r="F12" s="59" t="s">
        <v>32</v>
      </c>
      <c r="G12" s="59" t="s">
        <v>2054</v>
      </c>
    </row>
    <row r="13" spans="1:7" x14ac:dyDescent="0.25">
      <c r="A13" s="57" t="str">
        <f t="shared" si="1"/>
        <v>2.01.01.01.01.01.02.005   CON - CONTABILIDADE SOCIETÁRIA</v>
      </c>
      <c r="C13" s="57" t="s">
        <v>63</v>
      </c>
      <c r="D13" s="58" t="s">
        <v>65</v>
      </c>
      <c r="E13" s="57" t="s">
        <v>64</v>
      </c>
      <c r="F13" s="59" t="s">
        <v>32</v>
      </c>
      <c r="G13" s="59" t="s">
        <v>2054</v>
      </c>
    </row>
    <row r="14" spans="1:7" x14ac:dyDescent="0.25">
      <c r="A14" s="57" t="str">
        <f t="shared" si="1"/>
        <v>2.01.01.01.01.01.02.006   CON - CONTABILIDADE FISCAL / FATURAMENTO</v>
      </c>
      <c r="C14" s="57" t="s">
        <v>66</v>
      </c>
      <c r="D14" s="58" t="s">
        <v>68</v>
      </c>
      <c r="E14" s="57" t="s">
        <v>67</v>
      </c>
      <c r="F14" s="59" t="s">
        <v>32</v>
      </c>
      <c r="G14" s="59" t="s">
        <v>2054</v>
      </c>
    </row>
    <row r="15" spans="1:7" x14ac:dyDescent="0.25">
      <c r="A15" s="57" t="str">
        <f t="shared" si="1"/>
        <v>2.01.01.01.01.01.02.007   CON - FUNDAÇÕES</v>
      </c>
      <c r="C15" s="57" t="s">
        <v>69</v>
      </c>
      <c r="D15" s="58" t="s">
        <v>71</v>
      </c>
      <c r="E15" s="57" t="s">
        <v>70</v>
      </c>
      <c r="F15" s="59" t="s">
        <v>32</v>
      </c>
      <c r="G15" s="59" t="s">
        <v>2054</v>
      </c>
    </row>
    <row r="16" spans="1:7" x14ac:dyDescent="0.25">
      <c r="A16" s="57" t="str">
        <f t="shared" si="1"/>
        <v>2.01.01.01.01.01.02.008   CON - FILANTROPIA</v>
      </c>
      <c r="C16" s="57" t="s">
        <v>72</v>
      </c>
      <c r="D16" s="58" t="s">
        <v>74</v>
      </c>
      <c r="E16" s="57" t="s">
        <v>73</v>
      </c>
      <c r="F16" s="59" t="s">
        <v>32</v>
      </c>
      <c r="G16" s="59" t="s">
        <v>2054</v>
      </c>
    </row>
    <row r="17" spans="1:7" x14ac:dyDescent="0.25">
      <c r="A17" s="57" t="str">
        <f t="shared" si="1"/>
        <v>2.01.01.01.01.01.02.009   CON - APOIO E ASSESSORIA</v>
      </c>
      <c r="C17" s="57" t="s">
        <v>75</v>
      </c>
      <c r="D17" s="58" t="s">
        <v>77</v>
      </c>
      <c r="E17" s="57" t="s">
        <v>76</v>
      </c>
      <c r="F17" s="59" t="s">
        <v>32</v>
      </c>
      <c r="G17" s="59" t="s">
        <v>2054</v>
      </c>
    </row>
    <row r="18" spans="1:7" x14ac:dyDescent="0.25">
      <c r="A18" s="57" t="str">
        <f>C18&amp;"   "&amp;E18</f>
        <v>2.01.01.01.01.01.03.001   DRH - ADMINISTRAÇÃO GERAL</v>
      </c>
      <c r="C18" s="57" t="s">
        <v>78</v>
      </c>
      <c r="D18" s="58" t="s">
        <v>80</v>
      </c>
      <c r="E18" s="57" t="s">
        <v>79</v>
      </c>
      <c r="F18" s="59" t="s">
        <v>32</v>
      </c>
      <c r="G18" s="59" t="s">
        <v>2054</v>
      </c>
    </row>
    <row r="19" spans="1:7" x14ac:dyDescent="0.25">
      <c r="A19" s="57" t="str">
        <f t="shared" ref="A19:A28" si="2">C19&amp;"   "&amp;E19</f>
        <v>2.01.01.01.01.01.03.003   DRH - BENEFÍCIOS</v>
      </c>
      <c r="C19" s="57" t="s">
        <v>82</v>
      </c>
      <c r="D19" s="58" t="s">
        <v>84</v>
      </c>
      <c r="E19" s="57" t="s">
        <v>83</v>
      </c>
      <c r="F19" s="59" t="s">
        <v>32</v>
      </c>
      <c r="G19" s="59" t="s">
        <v>2054</v>
      </c>
    </row>
    <row r="20" spans="1:7" x14ac:dyDescent="0.25">
      <c r="A20" s="57" t="str">
        <f t="shared" si="2"/>
        <v>2.01.01.01.01.01.03.004   DRH - CARGOS E SALÁRIOS</v>
      </c>
      <c r="C20" s="57" t="s">
        <v>85</v>
      </c>
      <c r="D20" s="58" t="s">
        <v>87</v>
      </c>
      <c r="E20" s="57" t="s">
        <v>86</v>
      </c>
      <c r="F20" s="59" t="s">
        <v>32</v>
      </c>
      <c r="G20" s="59" t="s">
        <v>2054</v>
      </c>
    </row>
    <row r="21" spans="1:7" x14ac:dyDescent="0.25">
      <c r="A21" s="57" t="str">
        <f t="shared" si="2"/>
        <v>2.01.01.01.01.01.03.005   DRH - ADM. DE PESSOAL</v>
      </c>
      <c r="C21" s="57" t="s">
        <v>88</v>
      </c>
      <c r="D21" s="58" t="s">
        <v>90</v>
      </c>
      <c r="E21" s="57" t="s">
        <v>89</v>
      </c>
      <c r="F21" s="59" t="s">
        <v>32</v>
      </c>
      <c r="G21" s="59" t="s">
        <v>2054</v>
      </c>
    </row>
    <row r="22" spans="1:7" x14ac:dyDescent="0.25">
      <c r="A22" s="57" t="str">
        <f t="shared" si="2"/>
        <v>2.01.01.01.01.01.03.006   DRH - CADASTRO ACADÊMICO</v>
      </c>
      <c r="C22" s="57" t="s">
        <v>91</v>
      </c>
      <c r="D22" s="58" t="s">
        <v>93</v>
      </c>
      <c r="E22" s="57" t="s">
        <v>92</v>
      </c>
      <c r="F22" s="59" t="s">
        <v>32</v>
      </c>
      <c r="G22" s="59" t="s">
        <v>2054</v>
      </c>
    </row>
    <row r="23" spans="1:7" x14ac:dyDescent="0.25">
      <c r="A23" s="57" t="str">
        <f t="shared" si="2"/>
        <v>2.01.01.01.01.01.03.007   DRH - RECRUTAMENTO E SELEÇÃO</v>
      </c>
      <c r="C23" s="57" t="s">
        <v>94</v>
      </c>
      <c r="D23" s="58" t="s">
        <v>96</v>
      </c>
      <c r="E23" s="57" t="s">
        <v>95</v>
      </c>
      <c r="F23" s="59" t="s">
        <v>32</v>
      </c>
      <c r="G23" s="59" t="s">
        <v>2054</v>
      </c>
    </row>
    <row r="24" spans="1:7" x14ac:dyDescent="0.25">
      <c r="A24" s="57" t="str">
        <f t="shared" si="2"/>
        <v>2.01.01.01.01.01.03.008   DRH - APOIO E ASSESSORIA</v>
      </c>
      <c r="C24" s="57" t="s">
        <v>97</v>
      </c>
      <c r="D24" s="58" t="s">
        <v>99</v>
      </c>
      <c r="E24" s="57" t="s">
        <v>98</v>
      </c>
      <c r="F24" s="59" t="s">
        <v>32</v>
      </c>
      <c r="G24" s="59" t="s">
        <v>2054</v>
      </c>
    </row>
    <row r="25" spans="1:7" x14ac:dyDescent="0.25">
      <c r="A25" s="57" t="str">
        <f t="shared" si="2"/>
        <v>2.01.01.01.01.01.03.009   DRH - SESMT</v>
      </c>
      <c r="C25" s="57" t="s">
        <v>100</v>
      </c>
      <c r="D25" s="58" t="s">
        <v>102</v>
      </c>
      <c r="E25" s="57" t="s">
        <v>101</v>
      </c>
      <c r="F25" s="59" t="s">
        <v>32</v>
      </c>
      <c r="G25" s="59" t="s">
        <v>2054</v>
      </c>
    </row>
    <row r="26" spans="1:7" x14ac:dyDescent="0.25">
      <c r="A26" s="57" t="str">
        <f t="shared" si="2"/>
        <v>2.01.01.01.01.01.03.010   DRH - AMBULATÓRIO MÉDICO</v>
      </c>
      <c r="C26" s="57" t="s">
        <v>103</v>
      </c>
      <c r="D26" s="58" t="s">
        <v>105</v>
      </c>
      <c r="E26" s="57" t="s">
        <v>104</v>
      </c>
      <c r="F26" s="59" t="s">
        <v>32</v>
      </c>
      <c r="G26" s="59" t="s">
        <v>2054</v>
      </c>
    </row>
    <row r="27" spans="1:7" x14ac:dyDescent="0.25">
      <c r="A27" s="57" t="str">
        <f t="shared" si="2"/>
        <v>2.01.01.01.01.01.03.011   DRH - CIPA - COMISSÃO INTERNA DE PREVENÇÃO DE ACIDENTES</v>
      </c>
      <c r="C27" s="57" t="s">
        <v>106</v>
      </c>
      <c r="D27" s="58" t="s">
        <v>108</v>
      </c>
      <c r="E27" s="57" t="s">
        <v>107</v>
      </c>
      <c r="F27" s="59" t="s">
        <v>32</v>
      </c>
      <c r="G27" s="59" t="s">
        <v>2054</v>
      </c>
    </row>
    <row r="28" spans="1:7" x14ac:dyDescent="0.25">
      <c r="A28" s="57" t="str">
        <f t="shared" si="2"/>
        <v>2.01.01.01.01.01.03.012   DRH - TREINAMENTO E DESENVOLVIMENTO</v>
      </c>
      <c r="C28" s="57" t="s">
        <v>109</v>
      </c>
      <c r="D28" s="58" t="s">
        <v>111</v>
      </c>
      <c r="E28" s="57" t="s">
        <v>110</v>
      </c>
      <c r="F28" s="59" t="s">
        <v>32</v>
      </c>
      <c r="G28" s="59" t="s">
        <v>2054</v>
      </c>
    </row>
    <row r="29" spans="1:7" x14ac:dyDescent="0.25">
      <c r="A29" s="57" t="str">
        <f t="shared" ref="A29:A40" si="3">C29&amp;"   "&amp;E29</f>
        <v>2.01.01.01.01.01.04.001   DSAS - ADMINISTRAÇÃO GERAL</v>
      </c>
      <c r="C29" s="57" t="s">
        <v>112</v>
      </c>
      <c r="D29" s="58" t="s">
        <v>114</v>
      </c>
      <c r="E29" s="57" t="s">
        <v>113</v>
      </c>
      <c r="F29" s="59" t="s">
        <v>32</v>
      </c>
      <c r="G29" s="59" t="s">
        <v>2054</v>
      </c>
    </row>
    <row r="30" spans="1:7" x14ac:dyDescent="0.25">
      <c r="A30" s="57" t="str">
        <f t="shared" si="3"/>
        <v>2.01.01.01.01.01.04.002   DSAS - COMPRAS</v>
      </c>
      <c r="C30" s="57" t="s">
        <v>115</v>
      </c>
      <c r="D30" s="58" t="s">
        <v>117</v>
      </c>
      <c r="E30" s="57" t="s">
        <v>116</v>
      </c>
      <c r="F30" s="59" t="s">
        <v>32</v>
      </c>
      <c r="G30" s="59" t="s">
        <v>2054</v>
      </c>
    </row>
    <row r="31" spans="1:7" x14ac:dyDescent="0.25">
      <c r="A31" s="57" t="str">
        <f t="shared" si="3"/>
        <v>2.01.01.01.01.01.04.003   DSAS - ALMOXARIFADO</v>
      </c>
      <c r="C31" s="57" t="s">
        <v>118</v>
      </c>
      <c r="D31" s="58" t="s">
        <v>120</v>
      </c>
      <c r="E31" s="57" t="s">
        <v>119</v>
      </c>
      <c r="F31" s="59" t="s">
        <v>32</v>
      </c>
      <c r="G31" s="59" t="s">
        <v>2054</v>
      </c>
    </row>
    <row r="32" spans="1:7" x14ac:dyDescent="0.25">
      <c r="A32" s="57" t="str">
        <f t="shared" si="3"/>
        <v>2.01.01.01.01.01.04.004   DSAS - MANUTENÇÃO</v>
      </c>
      <c r="C32" s="57" t="s">
        <v>121</v>
      </c>
      <c r="D32" s="58" t="s">
        <v>122</v>
      </c>
      <c r="E32" s="57" t="s">
        <v>2061</v>
      </c>
      <c r="F32" s="59" t="s">
        <v>32</v>
      </c>
      <c r="G32" s="59" t="s">
        <v>2054</v>
      </c>
    </row>
    <row r="33" spans="1:7" x14ac:dyDescent="0.25">
      <c r="A33" s="57" t="str">
        <f t="shared" si="3"/>
        <v>2.01.01.01.01.01.04.005   DSAS - CENTRAL DE CÓPIAS - MONTE ALEGRE</v>
      </c>
      <c r="C33" s="57" t="s">
        <v>123</v>
      </c>
      <c r="D33" s="58" t="s">
        <v>125</v>
      </c>
      <c r="E33" s="57" t="s">
        <v>124</v>
      </c>
      <c r="F33" s="59" t="s">
        <v>32</v>
      </c>
      <c r="G33" s="59" t="s">
        <v>2054</v>
      </c>
    </row>
    <row r="34" spans="1:7" x14ac:dyDescent="0.25">
      <c r="A34" s="57" t="str">
        <f t="shared" si="3"/>
        <v>2.01.01.01.01.01.04.006   DSAS - TRANSPORTE</v>
      </c>
      <c r="C34" s="57" t="s">
        <v>126</v>
      </c>
      <c r="D34" s="58" t="s">
        <v>128</v>
      </c>
      <c r="E34" s="57" t="s">
        <v>127</v>
      </c>
      <c r="F34" s="59" t="s">
        <v>32</v>
      </c>
      <c r="G34" s="59" t="s">
        <v>2054</v>
      </c>
    </row>
    <row r="35" spans="1:7" x14ac:dyDescent="0.25">
      <c r="A35" s="57" t="str">
        <f t="shared" si="3"/>
        <v>2.01.01.01.01.01.04.007   DSAS - LIMPEZA E CONSERVAÇÃO</v>
      </c>
      <c r="C35" s="57" t="s">
        <v>129</v>
      </c>
      <c r="D35" s="58" t="s">
        <v>131</v>
      </c>
      <c r="E35" s="57" t="s">
        <v>130</v>
      </c>
      <c r="F35" s="59" t="s">
        <v>32</v>
      </c>
      <c r="G35" s="59" t="s">
        <v>2054</v>
      </c>
    </row>
    <row r="36" spans="1:7" x14ac:dyDescent="0.25">
      <c r="A36" s="57" t="str">
        <f t="shared" si="3"/>
        <v>2.01.01.01.01.01.04.008   DSAS - PROTOCOLO CENTRAL</v>
      </c>
      <c r="C36" s="57" t="s">
        <v>132</v>
      </c>
      <c r="D36" s="58" t="s">
        <v>134</v>
      </c>
      <c r="E36" s="57" t="s">
        <v>133</v>
      </c>
      <c r="F36" s="59" t="s">
        <v>32</v>
      </c>
      <c r="G36" s="59" t="s">
        <v>2054</v>
      </c>
    </row>
    <row r="37" spans="1:7" x14ac:dyDescent="0.25">
      <c r="A37" s="57" t="str">
        <f t="shared" si="3"/>
        <v>2.01.01.01.01.01.04.009   DSAS - ZELADORIA</v>
      </c>
      <c r="C37" s="57" t="s">
        <v>135</v>
      </c>
      <c r="D37" s="58" t="s">
        <v>137</v>
      </c>
      <c r="E37" s="57" t="s">
        <v>136</v>
      </c>
      <c r="F37" s="59" t="s">
        <v>32</v>
      </c>
      <c r="G37" s="59" t="s">
        <v>2054</v>
      </c>
    </row>
    <row r="38" spans="1:7" x14ac:dyDescent="0.25">
      <c r="A38" s="57" t="str">
        <f t="shared" si="3"/>
        <v>2.01.01.01.01.01.04.010   DSAS - COPA</v>
      </c>
      <c r="C38" s="57" t="s">
        <v>138</v>
      </c>
      <c r="D38" s="58" t="s">
        <v>140</v>
      </c>
      <c r="E38" s="57" t="s">
        <v>139</v>
      </c>
      <c r="F38" s="59" t="s">
        <v>32</v>
      </c>
      <c r="G38" s="59" t="s">
        <v>2054</v>
      </c>
    </row>
    <row r="39" spans="1:7" x14ac:dyDescent="0.25">
      <c r="A39" s="57" t="str">
        <f t="shared" si="3"/>
        <v>2.01.01.01.01.01.04.011   DSAS - GUARDA VOLUMES</v>
      </c>
      <c r="C39" s="57" t="s">
        <v>2062</v>
      </c>
      <c r="D39" s="58" t="s">
        <v>2063</v>
      </c>
      <c r="E39" s="57" t="s">
        <v>2064</v>
      </c>
      <c r="F39" s="59" t="s">
        <v>32</v>
      </c>
      <c r="G39" s="59" t="s">
        <v>2054</v>
      </c>
    </row>
    <row r="40" spans="1:7" x14ac:dyDescent="0.25">
      <c r="A40" s="57" t="str">
        <f t="shared" si="3"/>
        <v>2.01.01.01.01.01.04.012   DSAS - SERVICOS</v>
      </c>
      <c r="C40" s="57" t="s">
        <v>2065</v>
      </c>
      <c r="E40" s="57" t="s">
        <v>2066</v>
      </c>
      <c r="F40" s="59" t="s">
        <v>32</v>
      </c>
      <c r="G40" s="59" t="s">
        <v>2054</v>
      </c>
    </row>
    <row r="41" spans="1:7" x14ac:dyDescent="0.25">
      <c r="A41" s="57" t="str">
        <f t="shared" ref="A41:A48" si="4">C41&amp;"   "&amp;E41</f>
        <v>2.01.01.01.01.01.05.001   DTI - ADMINISTRAÇÃO GERAL</v>
      </c>
      <c r="C41" s="57" t="s">
        <v>141</v>
      </c>
      <c r="D41" s="58" t="s">
        <v>143</v>
      </c>
      <c r="E41" s="57" t="s">
        <v>142</v>
      </c>
      <c r="F41" s="59" t="s">
        <v>32</v>
      </c>
      <c r="G41" s="59" t="s">
        <v>2054</v>
      </c>
    </row>
    <row r="42" spans="1:7" x14ac:dyDescent="0.25">
      <c r="A42" s="57" t="str">
        <f t="shared" si="4"/>
        <v>2.01.01.01.01.01.05.002   DTI - SUPORTE</v>
      </c>
      <c r="C42" s="57" t="s">
        <v>144</v>
      </c>
      <c r="D42" s="58" t="s">
        <v>146</v>
      </c>
      <c r="E42" s="57" t="s">
        <v>145</v>
      </c>
      <c r="F42" s="59" t="s">
        <v>32</v>
      </c>
      <c r="G42" s="59" t="s">
        <v>2054</v>
      </c>
    </row>
    <row r="43" spans="1:7" x14ac:dyDescent="0.25">
      <c r="A43" s="57" t="str">
        <f t="shared" si="4"/>
        <v>2.01.01.01.01.01.05.003   DTI - REDES</v>
      </c>
      <c r="C43" s="57" t="s">
        <v>147</v>
      </c>
      <c r="D43" s="58" t="s">
        <v>149</v>
      </c>
      <c r="E43" s="57" t="s">
        <v>148</v>
      </c>
      <c r="F43" s="59" t="s">
        <v>32</v>
      </c>
      <c r="G43" s="59" t="s">
        <v>2054</v>
      </c>
    </row>
    <row r="44" spans="1:7" x14ac:dyDescent="0.25">
      <c r="A44" s="57" t="str">
        <f t="shared" si="4"/>
        <v>2.01.01.01.01.01.05.004   DTI - LABORÁTORIOS</v>
      </c>
      <c r="C44" s="57" t="s">
        <v>150</v>
      </c>
      <c r="D44" s="58" t="s">
        <v>152</v>
      </c>
      <c r="E44" s="57" t="s">
        <v>151</v>
      </c>
      <c r="F44" s="59" t="s">
        <v>32</v>
      </c>
      <c r="G44" s="59" t="s">
        <v>2054</v>
      </c>
    </row>
    <row r="45" spans="1:7" x14ac:dyDescent="0.25">
      <c r="A45" s="57" t="str">
        <f t="shared" si="4"/>
        <v>2.01.01.01.01.01.05.005   DTI - DESENVOLVIMENTO</v>
      </c>
      <c r="C45" s="57" t="s">
        <v>153</v>
      </c>
      <c r="D45" s="58" t="s">
        <v>155</v>
      </c>
      <c r="E45" s="57" t="s">
        <v>154</v>
      </c>
      <c r="F45" s="59" t="s">
        <v>32</v>
      </c>
      <c r="G45" s="59" t="s">
        <v>2054</v>
      </c>
    </row>
    <row r="46" spans="1:7" x14ac:dyDescent="0.25">
      <c r="A46" s="57" t="str">
        <f t="shared" si="4"/>
        <v>2.01.01.01.01.01.05.006   DTI - MÍDIAS DIGITAIS</v>
      </c>
      <c r="C46" s="57" t="s">
        <v>156</v>
      </c>
      <c r="D46" s="58" t="s">
        <v>158</v>
      </c>
      <c r="E46" s="57" t="s">
        <v>157</v>
      </c>
      <c r="F46" s="59" t="s">
        <v>32</v>
      </c>
      <c r="G46" s="59" t="s">
        <v>2054</v>
      </c>
    </row>
    <row r="47" spans="1:7" x14ac:dyDescent="0.25">
      <c r="A47" s="57" t="str">
        <f t="shared" si="4"/>
        <v>2.01.01.01.01.01.05.007   DTI - TELEFONIA</v>
      </c>
      <c r="C47" s="57" t="s">
        <v>159</v>
      </c>
      <c r="D47" s="58" t="s">
        <v>161</v>
      </c>
      <c r="E47" s="57" t="s">
        <v>160</v>
      </c>
      <c r="F47" s="59" t="s">
        <v>32</v>
      </c>
      <c r="G47" s="59" t="s">
        <v>2054</v>
      </c>
    </row>
    <row r="48" spans="1:7" x14ac:dyDescent="0.25">
      <c r="A48" s="57" t="str">
        <f t="shared" si="4"/>
        <v>2.01.01.01.01.01.05.008   DTI - AUDIO VISUAL</v>
      </c>
      <c r="C48" s="57" t="s">
        <v>162</v>
      </c>
      <c r="D48" s="58" t="s">
        <v>164</v>
      </c>
      <c r="E48" s="57" t="s">
        <v>163</v>
      </c>
      <c r="F48" s="59" t="s">
        <v>32</v>
      </c>
      <c r="G48" s="59" t="s">
        <v>2054</v>
      </c>
    </row>
    <row r="49" spans="1:7" x14ac:dyDescent="0.25">
      <c r="A49" s="57" t="str">
        <f t="shared" ref="A49:A52" si="5">C49&amp;"   "&amp;E49</f>
        <v>2.01.01.01.01.01.06.001   CJ - ADM. CONSULTORIA JURÍDICA</v>
      </c>
      <c r="C49" s="57" t="s">
        <v>165</v>
      </c>
      <c r="D49" s="58" t="s">
        <v>167</v>
      </c>
      <c r="E49" s="57" t="s">
        <v>166</v>
      </c>
      <c r="F49" s="59" t="s">
        <v>32</v>
      </c>
      <c r="G49" s="59" t="s">
        <v>2054</v>
      </c>
    </row>
    <row r="50" spans="1:7" x14ac:dyDescent="0.25">
      <c r="A50" s="57" t="str">
        <f t="shared" si="5"/>
        <v>2.01.01.01.01.01.06.002   CJ - TRIBUTÁRIO / FILANTROPIA</v>
      </c>
      <c r="C50" s="57" t="s">
        <v>168</v>
      </c>
      <c r="D50" s="58" t="s">
        <v>170</v>
      </c>
      <c r="E50" s="57" t="s">
        <v>169</v>
      </c>
      <c r="F50" s="59" t="s">
        <v>32</v>
      </c>
      <c r="G50" s="59" t="s">
        <v>2054</v>
      </c>
    </row>
    <row r="51" spans="1:7" x14ac:dyDescent="0.25">
      <c r="A51" s="57" t="str">
        <f t="shared" si="5"/>
        <v>2.01.01.01.01.01.06.003   CJ - TRABALHISTAS / CÍVEIS</v>
      </c>
      <c r="C51" s="57" t="s">
        <v>171</v>
      </c>
      <c r="D51" s="58" t="s">
        <v>173</v>
      </c>
      <c r="E51" s="57" t="s">
        <v>172</v>
      </c>
      <c r="F51" s="59" t="s">
        <v>32</v>
      </c>
      <c r="G51" s="59" t="s">
        <v>2054</v>
      </c>
    </row>
    <row r="52" spans="1:7" x14ac:dyDescent="0.25">
      <c r="A52" s="57" t="str">
        <f t="shared" si="5"/>
        <v>2.01.01.01.01.01.06.004   CJ - CONTRATOS E CONVÊNIOS</v>
      </c>
      <c r="C52" s="57" t="s">
        <v>174</v>
      </c>
      <c r="D52" s="58" t="s">
        <v>176</v>
      </c>
      <c r="E52" s="57" t="s">
        <v>175</v>
      </c>
      <c r="F52" s="59" t="s">
        <v>32</v>
      </c>
      <c r="G52" s="59" t="s">
        <v>2054</v>
      </c>
    </row>
    <row r="53" spans="1:7" x14ac:dyDescent="0.25">
      <c r="A53" s="57" t="str">
        <f>C53&amp;"   "&amp;E53</f>
        <v>2.01.01.01.01.01.07.001   AJ - ADM. CONSULTORIA JURÍDICA</v>
      </c>
      <c r="C53" s="57" t="s">
        <v>177</v>
      </c>
      <c r="D53" s="58" t="s">
        <v>179</v>
      </c>
      <c r="E53" s="57" t="s">
        <v>178</v>
      </c>
      <c r="F53" s="59" t="s">
        <v>32</v>
      </c>
      <c r="G53" s="59" t="s">
        <v>2054</v>
      </c>
    </row>
    <row r="54" spans="1:7" x14ac:dyDescent="0.25">
      <c r="A54" s="57" t="str">
        <f t="shared" ref="A54:A59" si="6">C54&amp;"   "&amp;E54</f>
        <v>2.01.01.01.01.01.08.001   ADPI - ADMINISTRAÇÃO GERAL</v>
      </c>
      <c r="C54" s="57" t="s">
        <v>180</v>
      </c>
      <c r="D54" s="58" t="s">
        <v>182</v>
      </c>
      <c r="E54" s="57" t="s">
        <v>181</v>
      </c>
      <c r="F54" s="59" t="s">
        <v>32</v>
      </c>
      <c r="G54" s="59" t="s">
        <v>2054</v>
      </c>
    </row>
    <row r="55" spans="1:7" x14ac:dyDescent="0.25">
      <c r="A55" s="57" t="str">
        <f t="shared" si="6"/>
        <v>2.01.01.01.01.01.08.002   ADPI - DESENVOLVIMENTO DE PROJETOS</v>
      </c>
      <c r="C55" s="57" t="s">
        <v>183</v>
      </c>
      <c r="D55" s="58" t="s">
        <v>185</v>
      </c>
      <c r="E55" s="57" t="s">
        <v>184</v>
      </c>
      <c r="F55" s="59" t="s">
        <v>32</v>
      </c>
      <c r="G55" s="59" t="s">
        <v>2054</v>
      </c>
    </row>
    <row r="56" spans="1:7" x14ac:dyDescent="0.25">
      <c r="A56" s="57" t="str">
        <f t="shared" si="6"/>
        <v>2.01.01.01.01.01.08.003   ADPI - CONTRATOS E CONVÊNIOS</v>
      </c>
      <c r="C56" s="57" t="s">
        <v>186</v>
      </c>
      <c r="D56" s="58" t="s">
        <v>188</v>
      </c>
      <c r="E56" s="57" t="s">
        <v>187</v>
      </c>
      <c r="F56" s="59" t="s">
        <v>32</v>
      </c>
      <c r="G56" s="59" t="s">
        <v>2054</v>
      </c>
    </row>
    <row r="57" spans="1:7" x14ac:dyDescent="0.25">
      <c r="A57" s="57" t="str">
        <f t="shared" si="6"/>
        <v>2.01.01.01.01.01.08.004   ADPI - LICITAÇÕES</v>
      </c>
      <c r="C57" s="57" t="s">
        <v>189</v>
      </c>
      <c r="D57" s="58" t="s">
        <v>191</v>
      </c>
      <c r="E57" s="57" t="s">
        <v>190</v>
      </c>
      <c r="F57" s="59" t="s">
        <v>32</v>
      </c>
      <c r="G57" s="59" t="s">
        <v>2054</v>
      </c>
    </row>
    <row r="58" spans="1:7" x14ac:dyDescent="0.25">
      <c r="A58" s="57" t="str">
        <f t="shared" si="6"/>
        <v>2.01.01.01.01.01.08.100   CONV - EMENDA SUPLICY / REFORMA DE SALAS DE AULAS</v>
      </c>
      <c r="C58" s="57" t="s">
        <v>192</v>
      </c>
      <c r="D58" s="58" t="s">
        <v>194</v>
      </c>
      <c r="E58" s="57" t="s">
        <v>193</v>
      </c>
      <c r="F58" s="59" t="s">
        <v>32</v>
      </c>
      <c r="G58" s="59" t="s">
        <v>2054</v>
      </c>
    </row>
    <row r="59" spans="1:7" x14ac:dyDescent="0.25">
      <c r="A59" s="57" t="str">
        <f t="shared" si="6"/>
        <v>2.01.01.01.01.01.08.101   CONV - EDUCAÇÃO PARA A SUSTENTABILIDADE SOCIOAMBIENTAL</v>
      </c>
      <c r="C59" s="57" t="s">
        <v>195</v>
      </c>
      <c r="D59" s="58" t="s">
        <v>197</v>
      </c>
      <c r="E59" s="57" t="s">
        <v>196</v>
      </c>
      <c r="F59" s="59" t="s">
        <v>32</v>
      </c>
      <c r="G59" s="59" t="s">
        <v>2054</v>
      </c>
    </row>
    <row r="60" spans="1:7" x14ac:dyDescent="0.25">
      <c r="A60" s="57" t="str">
        <f t="shared" ref="A60:A63" si="7">C60&amp;"   "&amp;E60</f>
        <v>2.01.01.01.01.01.09.001   GF - ADMINISTRAÇÃO GERAL</v>
      </c>
      <c r="C60" s="57" t="s">
        <v>198</v>
      </c>
      <c r="D60" s="58" t="s">
        <v>200</v>
      </c>
      <c r="E60" s="57" t="s">
        <v>199</v>
      </c>
      <c r="F60" s="59" t="s">
        <v>32</v>
      </c>
      <c r="G60" s="59" t="s">
        <v>2054</v>
      </c>
    </row>
    <row r="61" spans="1:7" x14ac:dyDescent="0.25">
      <c r="A61" s="57" t="str">
        <f t="shared" si="7"/>
        <v>2.01.01.01.01.01.09.002   GF - CONTROLE BANCÁRIO</v>
      </c>
      <c r="C61" s="57" t="s">
        <v>201</v>
      </c>
      <c r="D61" s="58" t="s">
        <v>203</v>
      </c>
      <c r="E61" s="57" t="s">
        <v>202</v>
      </c>
      <c r="F61" s="59" t="s">
        <v>32</v>
      </c>
      <c r="G61" s="59" t="s">
        <v>2054</v>
      </c>
    </row>
    <row r="62" spans="1:7" x14ac:dyDescent="0.25">
      <c r="A62" s="57" t="str">
        <f t="shared" si="7"/>
        <v>2.01.01.01.01.01.09.003   GF - CONTAS A PAGAR</v>
      </c>
      <c r="C62" s="57" t="s">
        <v>204</v>
      </c>
      <c r="D62" s="58" t="s">
        <v>206</v>
      </c>
      <c r="E62" s="57" t="s">
        <v>205</v>
      </c>
      <c r="F62" s="59" t="s">
        <v>32</v>
      </c>
      <c r="G62" s="59" t="s">
        <v>2054</v>
      </c>
    </row>
    <row r="63" spans="1:7" x14ac:dyDescent="0.25">
      <c r="A63" s="57" t="str">
        <f t="shared" si="7"/>
        <v>2.01.01.01.01.01.09.004   GF - TESOURARIA</v>
      </c>
      <c r="C63" s="57" t="s">
        <v>207</v>
      </c>
      <c r="D63" s="58" t="s">
        <v>209</v>
      </c>
      <c r="E63" s="57" t="s">
        <v>208</v>
      </c>
      <c r="F63" s="59" t="s">
        <v>32</v>
      </c>
      <c r="G63" s="59" t="s">
        <v>2054</v>
      </c>
    </row>
    <row r="64" spans="1:7" x14ac:dyDescent="0.25">
      <c r="A64" s="57" t="str">
        <f t="shared" ref="A64:A67" si="8">C64&amp;"   "&amp;E64</f>
        <v>2.01.01.01.01.01.10.001   SAE - ADMINISTRAÇÃO GERAL</v>
      </c>
      <c r="C64" s="57" t="s">
        <v>210</v>
      </c>
      <c r="D64" s="58" t="s">
        <v>212</v>
      </c>
      <c r="E64" s="57" t="s">
        <v>211</v>
      </c>
      <c r="F64" s="59" t="s">
        <v>32</v>
      </c>
      <c r="G64" s="59" t="s">
        <v>2054</v>
      </c>
    </row>
    <row r="65" spans="1:7" x14ac:dyDescent="0.25">
      <c r="A65" s="57" t="str">
        <f t="shared" si="8"/>
        <v>2.01.01.01.01.01.10.002   SAE - REGISTRO ESCOLAR</v>
      </c>
      <c r="C65" s="57" t="s">
        <v>213</v>
      </c>
      <c r="D65" s="58" t="s">
        <v>215</v>
      </c>
      <c r="E65" s="57" t="s">
        <v>214</v>
      </c>
      <c r="F65" s="59" t="s">
        <v>32</v>
      </c>
      <c r="G65" s="59" t="s">
        <v>2054</v>
      </c>
    </row>
    <row r="66" spans="1:7" x14ac:dyDescent="0.25">
      <c r="A66" s="57" t="str">
        <f t="shared" si="8"/>
        <v>2.01.01.01.01.01.10.003   SAE - ATENDIMENTO</v>
      </c>
      <c r="C66" s="57" t="s">
        <v>216</v>
      </c>
      <c r="D66" s="58" t="s">
        <v>218</v>
      </c>
      <c r="E66" s="57" t="s">
        <v>217</v>
      </c>
      <c r="F66" s="59" t="s">
        <v>32</v>
      </c>
      <c r="G66" s="59" t="s">
        <v>2054</v>
      </c>
    </row>
    <row r="67" spans="1:7" x14ac:dyDescent="0.25">
      <c r="A67" s="57" t="str">
        <f t="shared" si="8"/>
        <v>2.01.01.01.01.01.10.004   SAE - APOIO TECNICO</v>
      </c>
      <c r="C67" s="57" t="s">
        <v>219</v>
      </c>
      <c r="D67" s="58" t="s">
        <v>221</v>
      </c>
      <c r="E67" s="57" t="s">
        <v>220</v>
      </c>
      <c r="F67" s="59" t="s">
        <v>32</v>
      </c>
      <c r="G67" s="59" t="s">
        <v>2054</v>
      </c>
    </row>
    <row r="68" spans="1:7" x14ac:dyDescent="0.25">
      <c r="A68" s="57" t="str">
        <f t="shared" ref="A68:A72" si="9">C68&amp;"   "&amp;E68</f>
        <v>2.01.01.01.01.01.11.001   CR - ADMINISTRAÇÃO GERAL</v>
      </c>
      <c r="C68" s="57" t="s">
        <v>222</v>
      </c>
      <c r="D68" s="58" t="s">
        <v>224</v>
      </c>
      <c r="E68" s="57" t="s">
        <v>223</v>
      </c>
      <c r="F68" s="59" t="s">
        <v>32</v>
      </c>
      <c r="G68" s="59" t="s">
        <v>2054</v>
      </c>
    </row>
    <row r="69" spans="1:7" x14ac:dyDescent="0.25">
      <c r="A69" s="57" t="str">
        <f t="shared" si="9"/>
        <v>2.01.01.01.01.01.11.002   CR - CRÉDITO E COBRANÇA</v>
      </c>
      <c r="C69" s="57" t="s">
        <v>225</v>
      </c>
      <c r="D69" s="58" t="s">
        <v>227</v>
      </c>
      <c r="E69" s="57" t="s">
        <v>226</v>
      </c>
      <c r="F69" s="59" t="s">
        <v>32</v>
      </c>
      <c r="G69" s="59" t="s">
        <v>2054</v>
      </c>
    </row>
    <row r="70" spans="1:7" x14ac:dyDescent="0.25">
      <c r="A70" s="57" t="str">
        <f t="shared" si="9"/>
        <v>2.01.01.01.01.01.11.003   CR - BOLSAS E MESALIDADES</v>
      </c>
      <c r="C70" s="57" t="s">
        <v>228</v>
      </c>
      <c r="D70" s="58" t="s">
        <v>230</v>
      </c>
      <c r="E70" s="57" t="s">
        <v>229</v>
      </c>
      <c r="F70" s="59" t="s">
        <v>32</v>
      </c>
      <c r="G70" s="59" t="s">
        <v>2054</v>
      </c>
    </row>
    <row r="71" spans="1:7" x14ac:dyDescent="0.25">
      <c r="A71" s="57" t="str">
        <f t="shared" si="9"/>
        <v>2.01.01.01.01.01.11.004   CR - CONTROLE DE RECEBIMENTOS</v>
      </c>
      <c r="C71" s="57" t="s">
        <v>231</v>
      </c>
      <c r="D71" s="58" t="s">
        <v>233</v>
      </c>
      <c r="E71" s="57" t="s">
        <v>232</v>
      </c>
      <c r="F71" s="59" t="s">
        <v>32</v>
      </c>
      <c r="G71" s="59" t="s">
        <v>2054</v>
      </c>
    </row>
    <row r="72" spans="1:7" x14ac:dyDescent="0.25">
      <c r="A72" s="57" t="str">
        <f t="shared" si="9"/>
        <v>2.01.01.01.01.01.11.005   CR - OUTRAS CONTAS A RECEBER</v>
      </c>
      <c r="C72" s="57" t="s">
        <v>234</v>
      </c>
      <c r="D72" s="58" t="s">
        <v>236</v>
      </c>
      <c r="E72" s="57" t="s">
        <v>235</v>
      </c>
      <c r="F72" s="59" t="s">
        <v>32</v>
      </c>
      <c r="G72" s="59" t="s">
        <v>2054</v>
      </c>
    </row>
    <row r="73" spans="1:7" x14ac:dyDescent="0.25">
      <c r="A73" s="57" t="str">
        <f>C73&amp;"   "&amp;E73</f>
        <v>2.01.01.01.01.01.12.001   GFICC - SETOR GESTAO E FISCALIZACAO DE CONTRATOS E CONVENIOS</v>
      </c>
      <c r="C73" s="57" t="s">
        <v>2067</v>
      </c>
      <c r="D73" s="58" t="s">
        <v>2068</v>
      </c>
      <c r="E73" s="57" t="s">
        <v>2069</v>
      </c>
      <c r="F73" s="59" t="s">
        <v>32</v>
      </c>
      <c r="G73" s="59" t="s">
        <v>2054</v>
      </c>
    </row>
    <row r="74" spans="1:7" x14ac:dyDescent="0.25">
      <c r="A74" s="57" t="str">
        <f>C74&amp;"   "&amp;E74</f>
        <v>2.01.01.01.01.01.13.001   CENTRO DE RESPONSABILIDADE GERAL (FUNDASP)</v>
      </c>
      <c r="C74" s="57" t="s">
        <v>2071</v>
      </c>
      <c r="D74" s="58" t="s">
        <v>2072</v>
      </c>
      <c r="E74" s="57" t="s">
        <v>2070</v>
      </c>
      <c r="F74" s="59" t="s">
        <v>32</v>
      </c>
      <c r="G74" s="59" t="s">
        <v>2054</v>
      </c>
    </row>
    <row r="75" spans="1:7" x14ac:dyDescent="0.25">
      <c r="A75" s="57" t="str">
        <f t="shared" ref="A75:A76" si="10">C75&amp;"   "&amp;E75</f>
        <v>2.01.01.01.01.01.14.001   CON - CONTABILIDADE SOCIETARIA</v>
      </c>
      <c r="C75" s="57" t="s">
        <v>2073</v>
      </c>
      <c r="D75" s="58" t="s">
        <v>2074</v>
      </c>
      <c r="E75" s="57" t="s">
        <v>2075</v>
      </c>
      <c r="F75" s="59" t="s">
        <v>32</v>
      </c>
      <c r="G75" s="59" t="s">
        <v>2054</v>
      </c>
    </row>
    <row r="76" spans="1:7" x14ac:dyDescent="0.25">
      <c r="A76" s="57" t="str">
        <f t="shared" si="10"/>
        <v>2.01.01.01.01.01.14.002   CON - FUNDACOES</v>
      </c>
      <c r="C76" s="57" t="s">
        <v>2076</v>
      </c>
      <c r="D76" s="58" t="s">
        <v>2077</v>
      </c>
      <c r="E76" s="57" t="s">
        <v>2078</v>
      </c>
      <c r="F76" s="59" t="s">
        <v>32</v>
      </c>
      <c r="G76" s="59" t="s">
        <v>2054</v>
      </c>
    </row>
    <row r="77" spans="1:7" x14ac:dyDescent="0.25">
      <c r="A77" s="57" t="str">
        <f>C77&amp;"   "&amp;E77</f>
        <v>2.01.01.01.01.01.15.001   OUVIDORIA DA FUNDASP</v>
      </c>
      <c r="C77" s="57" t="s">
        <v>2080</v>
      </c>
      <c r="D77" s="58" t="s">
        <v>2081</v>
      </c>
      <c r="E77" s="57" t="s">
        <v>2079</v>
      </c>
      <c r="F77" s="59" t="s">
        <v>32</v>
      </c>
      <c r="G77" s="59" t="s">
        <v>2054</v>
      </c>
    </row>
    <row r="78" spans="1:7" x14ac:dyDescent="0.25">
      <c r="A78" s="57" t="str">
        <f>C78&amp;"   "&amp;E78</f>
        <v>2.01.01.02.01.01.01.001   ADM. DA REITORIA</v>
      </c>
      <c r="C78" s="57" t="s">
        <v>237</v>
      </c>
      <c r="D78" s="58" t="s">
        <v>239</v>
      </c>
      <c r="E78" s="57" t="s">
        <v>238</v>
      </c>
      <c r="F78" s="59" t="s">
        <v>32</v>
      </c>
      <c r="G78" s="59" t="s">
        <v>2054</v>
      </c>
    </row>
    <row r="79" spans="1:7" x14ac:dyDescent="0.25">
      <c r="A79" s="57" t="str">
        <f>C79&amp;"   "&amp;E79</f>
        <v>2.01.01.02.01.01.02.001   ADM. DA ASSESSORIA DO CONSAD</v>
      </c>
      <c r="C79" s="57" t="s">
        <v>240</v>
      </c>
      <c r="D79" s="58" t="s">
        <v>242</v>
      </c>
      <c r="E79" s="57" t="s">
        <v>241</v>
      </c>
      <c r="F79" s="59" t="s">
        <v>32</v>
      </c>
      <c r="G79" s="59" t="s">
        <v>2054</v>
      </c>
    </row>
    <row r="80" spans="1:7" x14ac:dyDescent="0.25">
      <c r="A80" s="57" t="str">
        <f t="shared" ref="A80:A86" si="11">C80&amp;"   "&amp;E80</f>
        <v>2.01.01.02.01.02.01.001   DCI - DIREÇÃO GERAL</v>
      </c>
      <c r="C80" s="57" t="s">
        <v>243</v>
      </c>
      <c r="D80" s="58" t="s">
        <v>245</v>
      </c>
      <c r="E80" s="57" t="s">
        <v>244</v>
      </c>
      <c r="F80" s="59" t="s">
        <v>32</v>
      </c>
      <c r="G80" s="59" t="s">
        <v>2054</v>
      </c>
    </row>
    <row r="81" spans="1:7" x14ac:dyDescent="0.25">
      <c r="A81" s="57" t="str">
        <f t="shared" si="11"/>
        <v>2.01.01.02.01.02.01.002   DCI - NÚCEO DE JORNALISMO E ASSESSORIA DE IMPRENSA</v>
      </c>
      <c r="C81" s="57" t="s">
        <v>246</v>
      </c>
      <c r="D81" s="58" t="s">
        <v>248</v>
      </c>
      <c r="E81" s="57" t="s">
        <v>247</v>
      </c>
      <c r="F81" s="59" t="s">
        <v>32</v>
      </c>
      <c r="G81" s="59" t="s">
        <v>2054</v>
      </c>
    </row>
    <row r="82" spans="1:7" x14ac:dyDescent="0.25">
      <c r="A82" s="57" t="str">
        <f t="shared" si="11"/>
        <v>2.01.01.02.01.02.01.003   DCI - NÚCLEO DE COMUNICAÇÃO MERCADOLÓGICA</v>
      </c>
      <c r="C82" s="57" t="s">
        <v>249</v>
      </c>
      <c r="D82" s="58" t="s">
        <v>251</v>
      </c>
      <c r="E82" s="57" t="s">
        <v>250</v>
      </c>
      <c r="F82" s="59" t="s">
        <v>32</v>
      </c>
      <c r="G82" s="59" t="s">
        <v>2054</v>
      </c>
    </row>
    <row r="83" spans="1:7" x14ac:dyDescent="0.25">
      <c r="A83" s="57" t="str">
        <f t="shared" si="11"/>
        <v>2.01.01.02.01.02.01.004   DCI - NÚCLEO DE EVENTOS E CERIMONIAL</v>
      </c>
      <c r="C83" s="57" t="s">
        <v>252</v>
      </c>
      <c r="D83" s="58" t="s">
        <v>254</v>
      </c>
      <c r="E83" s="57" t="s">
        <v>253</v>
      </c>
      <c r="F83" s="59" t="s">
        <v>32</v>
      </c>
      <c r="G83" s="59" t="s">
        <v>2054</v>
      </c>
    </row>
    <row r="84" spans="1:7" x14ac:dyDescent="0.25">
      <c r="A84" s="57" t="str">
        <f t="shared" si="11"/>
        <v>2.01.01.02.01.02.01.005   JORNAL - PUC EM NOTÍCIAS</v>
      </c>
      <c r="C84" s="57" t="s">
        <v>255</v>
      </c>
      <c r="D84" s="58" t="s">
        <v>257</v>
      </c>
      <c r="E84" s="57" t="s">
        <v>256</v>
      </c>
      <c r="F84" s="59" t="s">
        <v>32</v>
      </c>
      <c r="G84" s="59" t="s">
        <v>2054</v>
      </c>
    </row>
    <row r="85" spans="1:7" x14ac:dyDescent="0.25">
      <c r="A85" s="57" t="str">
        <f t="shared" si="11"/>
        <v>2.01.01.02.01.02.01.006   EVE - FEIRA DO LIVRO</v>
      </c>
      <c r="C85" s="57" t="s">
        <v>258</v>
      </c>
      <c r="D85" s="58" t="s">
        <v>260</v>
      </c>
      <c r="E85" s="57" t="s">
        <v>259</v>
      </c>
      <c r="F85" s="59" t="s">
        <v>32</v>
      </c>
      <c r="G85" s="59" t="s">
        <v>2054</v>
      </c>
    </row>
    <row r="86" spans="1:7" x14ac:dyDescent="0.25">
      <c r="A86" s="57" t="str">
        <f t="shared" si="11"/>
        <v>2.01.01.02.01.02.01.007   INSTITUCIONAL - FEIRAS / EVENTOS</v>
      </c>
      <c r="C86" s="57" t="s">
        <v>261</v>
      </c>
      <c r="D86" s="58" t="s">
        <v>263</v>
      </c>
      <c r="E86" s="57" t="s">
        <v>262</v>
      </c>
      <c r="F86" s="59" t="s">
        <v>32</v>
      </c>
      <c r="G86" s="59" t="s">
        <v>2054</v>
      </c>
    </row>
    <row r="87" spans="1:7" x14ac:dyDescent="0.25">
      <c r="A87" s="57" t="str">
        <f t="shared" ref="A87:A92" si="12">C87&amp;"   "&amp;E87</f>
        <v>2.01.01.02.01.02.02.001   ASSESSORIA DE POLÍTICAS TECNOLÓGICAS - APT</v>
      </c>
      <c r="C87" s="57" t="s">
        <v>265</v>
      </c>
      <c r="D87" s="58" t="s">
        <v>266</v>
      </c>
      <c r="E87" s="57" t="s">
        <v>264</v>
      </c>
      <c r="F87" s="59" t="s">
        <v>32</v>
      </c>
      <c r="G87" s="59" t="s">
        <v>2054</v>
      </c>
    </row>
    <row r="88" spans="1:7" x14ac:dyDescent="0.25">
      <c r="A88" s="57" t="str">
        <f t="shared" si="12"/>
        <v>2.01.01.02.01.02.03.001   ASSESSORIA DE ASSUNTOS INTERNACIONAIS - AAII</v>
      </c>
      <c r="C88" s="57" t="s">
        <v>267</v>
      </c>
      <c r="D88" s="58" t="s">
        <v>269</v>
      </c>
      <c r="E88" s="57" t="s">
        <v>268</v>
      </c>
      <c r="F88" s="59" t="s">
        <v>32</v>
      </c>
      <c r="G88" s="59" t="s">
        <v>2054</v>
      </c>
    </row>
    <row r="89" spans="1:7" x14ac:dyDescent="0.25">
      <c r="A89" s="57" t="str">
        <f t="shared" si="12"/>
        <v>2.01.01.02.01.02.04.001   ASSESSORIA JURÍDICA - CAJ</v>
      </c>
      <c r="C89" s="57" t="s">
        <v>270</v>
      </c>
      <c r="D89" s="58" t="s">
        <v>272</v>
      </c>
      <c r="E89" s="57" t="s">
        <v>271</v>
      </c>
      <c r="F89" s="59" t="s">
        <v>32</v>
      </c>
      <c r="G89" s="59" t="s">
        <v>2054</v>
      </c>
    </row>
    <row r="90" spans="1:7" x14ac:dyDescent="0.25">
      <c r="A90" s="57" t="str">
        <f t="shared" si="12"/>
        <v>2.01.01.02.01.02.05.001   OUVIDORIA PÚBLICA</v>
      </c>
      <c r="C90" s="57" t="s">
        <v>274</v>
      </c>
      <c r="D90" s="58" t="s">
        <v>275</v>
      </c>
      <c r="E90" s="57" t="s">
        <v>273</v>
      </c>
      <c r="F90" s="59" t="s">
        <v>32</v>
      </c>
      <c r="G90" s="59" t="s">
        <v>2054</v>
      </c>
    </row>
    <row r="91" spans="1:7" x14ac:dyDescent="0.25">
      <c r="A91" s="57" t="str">
        <f t="shared" si="12"/>
        <v>2.01.01.02.01.02.06.001   TV-PUC</v>
      </c>
      <c r="C91" s="57" t="s">
        <v>276</v>
      </c>
      <c r="D91" s="58" t="s">
        <v>278</v>
      </c>
      <c r="E91" s="57" t="s">
        <v>277</v>
      </c>
      <c r="F91" s="59" t="s">
        <v>32</v>
      </c>
      <c r="G91" s="59" t="s">
        <v>2054</v>
      </c>
    </row>
    <row r="92" spans="1:7" x14ac:dyDescent="0.25">
      <c r="A92" s="57" t="str">
        <f t="shared" si="12"/>
        <v>2.01.01.02.01.02.06.103   CONV - TV-PUC - FADESP - CONSELHO REGIONAL DE PSICOLOGIA</v>
      </c>
      <c r="C92" s="57" t="s">
        <v>279</v>
      </c>
      <c r="D92" s="58" t="s">
        <v>281</v>
      </c>
      <c r="E92" s="57" t="s">
        <v>280</v>
      </c>
      <c r="F92" s="59" t="s">
        <v>32</v>
      </c>
      <c r="G92" s="59" t="s">
        <v>2054</v>
      </c>
    </row>
    <row r="93" spans="1:7" x14ac:dyDescent="0.25">
      <c r="A93" s="57" t="str">
        <f t="shared" ref="A93:A96" si="13">C93&amp;"   "&amp;E93</f>
        <v>2.01.01.02.01.02.06.112   CONV - TV-PUC - ASSOC PROCURADORES ESTADO SP</v>
      </c>
      <c r="C93" s="57" t="s">
        <v>282</v>
      </c>
      <c r="D93" s="58" t="s">
        <v>284</v>
      </c>
      <c r="E93" s="57" t="s">
        <v>283</v>
      </c>
      <c r="F93" s="59" t="s">
        <v>32</v>
      </c>
      <c r="G93" s="59" t="s">
        <v>2054</v>
      </c>
    </row>
    <row r="94" spans="1:7" x14ac:dyDescent="0.25">
      <c r="A94" s="57" t="str">
        <f t="shared" si="13"/>
        <v>2.01.01.02.01.02.06.113   CONV - TV-PUC - PROJ HIST DOS BAIRROS - 5a ED-VILA GUILHERME</v>
      </c>
      <c r="C94" s="57" t="s">
        <v>285</v>
      </c>
      <c r="D94" s="58" t="s">
        <v>287</v>
      </c>
      <c r="E94" s="57" t="s">
        <v>286</v>
      </c>
      <c r="F94" s="59" t="s">
        <v>32</v>
      </c>
      <c r="G94" s="59" t="s">
        <v>2054</v>
      </c>
    </row>
    <row r="95" spans="1:7" x14ac:dyDescent="0.25">
      <c r="A95" s="57" t="str">
        <f t="shared" si="13"/>
        <v>2.01.01.02.01.02.06.114   CONV - TV-PUC - PROJ HIST DOS BAIRROS - 6a ED-CANGAIBA</v>
      </c>
      <c r="C95" s="57" t="s">
        <v>2082</v>
      </c>
      <c r="D95" s="58" t="s">
        <v>2083</v>
      </c>
      <c r="E95" s="57" t="s">
        <v>2084</v>
      </c>
      <c r="F95" s="59" t="s">
        <v>32</v>
      </c>
      <c r="G95" s="59" t="s">
        <v>2054</v>
      </c>
    </row>
    <row r="96" spans="1:7" x14ac:dyDescent="0.25">
      <c r="A96" s="57" t="str">
        <f t="shared" si="13"/>
        <v>2.01.01.02.01.02.06.115   CONV - TV-PUC - PROJ HIST DOS BAIRROS - 7a ED - PENHA</v>
      </c>
      <c r="C96" s="57" t="s">
        <v>2085</v>
      </c>
      <c r="D96" s="58" t="s">
        <v>2086</v>
      </c>
      <c r="E96" s="57" t="s">
        <v>2087</v>
      </c>
      <c r="F96" s="59" t="s">
        <v>32</v>
      </c>
      <c r="G96" s="59" t="s">
        <v>2054</v>
      </c>
    </row>
    <row r="97" spans="1:7" x14ac:dyDescent="0.25">
      <c r="A97" s="57" t="str">
        <f>C97&amp;"   "&amp;E97</f>
        <v>2.01.01.02.01.02.08.001   EDUC</v>
      </c>
      <c r="C97" s="57" t="s">
        <v>289</v>
      </c>
      <c r="D97" s="58" t="s">
        <v>290</v>
      </c>
      <c r="E97" s="57" t="s">
        <v>288</v>
      </c>
      <c r="F97" s="59" t="s">
        <v>32</v>
      </c>
      <c r="G97" s="59" t="s">
        <v>2054</v>
      </c>
    </row>
    <row r="98" spans="1:7" x14ac:dyDescent="0.25">
      <c r="A98" s="57" t="str">
        <f>C98&amp;"   "&amp;E98</f>
        <v>2.01.01.02.01.02.09.001   COMISSÃO PRÓPRIA DE AVALIAÇÃO - CPA</v>
      </c>
      <c r="C98" s="57" t="s">
        <v>292</v>
      </c>
      <c r="D98" s="58" t="s">
        <v>293</v>
      </c>
      <c r="E98" s="57" t="s">
        <v>291</v>
      </c>
      <c r="F98" s="59" t="s">
        <v>32</v>
      </c>
      <c r="G98" s="59" t="s">
        <v>2054</v>
      </c>
    </row>
    <row r="99" spans="1:7" x14ac:dyDescent="0.25">
      <c r="A99" s="57" t="str">
        <f>C99&amp;"   "&amp;E99</f>
        <v>2.01.01.02.01.02.10.001   COMITE DE ÉTICA EM PESQUISA</v>
      </c>
      <c r="C99" s="57" t="s">
        <v>294</v>
      </c>
      <c r="D99" s="58" t="s">
        <v>296</v>
      </c>
      <c r="E99" s="57" t="s">
        <v>295</v>
      </c>
      <c r="F99" s="59" t="s">
        <v>32</v>
      </c>
      <c r="G99" s="59" t="s">
        <v>2054</v>
      </c>
    </row>
    <row r="100" spans="1:7" x14ac:dyDescent="0.25">
      <c r="A100" s="57" t="str">
        <f>C100&amp;"   "&amp;E100</f>
        <v>2.01.01.02.01.02.11.001   CEDEPE - ADMINISTRAÇÃO GERAL</v>
      </c>
      <c r="C100" s="57" t="s">
        <v>297</v>
      </c>
      <c r="D100" s="58" t="s">
        <v>298</v>
      </c>
      <c r="E100" s="57" t="s">
        <v>2088</v>
      </c>
      <c r="F100" s="59" t="s">
        <v>32</v>
      </c>
      <c r="G100" s="59" t="s">
        <v>2054</v>
      </c>
    </row>
    <row r="101" spans="1:7" x14ac:dyDescent="0.25">
      <c r="A101" s="57" t="str">
        <f t="shared" ref="A101:A115" si="14">C101&amp;"   "&amp;E101</f>
        <v>2.01.01.02.01.02.11.100   CONV - CEDPE - GOV MS (SECOGE)</v>
      </c>
      <c r="C101" s="57" t="s">
        <v>299</v>
      </c>
      <c r="D101" s="58" t="s">
        <v>301</v>
      </c>
      <c r="E101" s="57" t="s">
        <v>300</v>
      </c>
      <c r="F101" s="59" t="s">
        <v>32</v>
      </c>
      <c r="G101" s="59" t="s">
        <v>2054</v>
      </c>
    </row>
    <row r="102" spans="1:7" x14ac:dyDescent="0.25">
      <c r="A102" s="57" t="str">
        <f t="shared" si="14"/>
        <v>2.01.01.02.01.02.11.101   CONV - CEDPE - SIGS - SIST. INF. GESTÃO SOCIAL</v>
      </c>
      <c r="C102" s="57" t="s">
        <v>302</v>
      </c>
      <c r="D102" s="58" t="s">
        <v>304</v>
      </c>
      <c r="E102" s="57" t="s">
        <v>303</v>
      </c>
      <c r="F102" s="59" t="s">
        <v>32</v>
      </c>
      <c r="G102" s="59" t="s">
        <v>2054</v>
      </c>
    </row>
    <row r="103" spans="1:7" x14ac:dyDescent="0.25">
      <c r="A103" s="57" t="str">
        <f t="shared" si="14"/>
        <v>2.01.01.02.01.02.11.102   CONV - CEDPE - SAS - MEMORIA DA ASSISTENCIA SOCIAL</v>
      </c>
      <c r="C103" s="57" t="s">
        <v>305</v>
      </c>
      <c r="D103" s="58" t="s">
        <v>307</v>
      </c>
      <c r="E103" s="57" t="s">
        <v>306</v>
      </c>
      <c r="F103" s="59" t="s">
        <v>32</v>
      </c>
      <c r="G103" s="59" t="s">
        <v>2054</v>
      </c>
    </row>
    <row r="104" spans="1:7" x14ac:dyDescent="0.25">
      <c r="A104" s="57" t="str">
        <f t="shared" si="14"/>
        <v>2.01.01.02.01.02.11.103   CONV - CEDPE - AVAL.AÇÃO SOCIAL DA IGREJA EM SP - MITRA</v>
      </c>
      <c r="C104" s="57" t="s">
        <v>308</v>
      </c>
      <c r="D104" s="58" t="s">
        <v>310</v>
      </c>
      <c r="E104" s="57" t="s">
        <v>309</v>
      </c>
      <c r="F104" s="59" t="s">
        <v>32</v>
      </c>
      <c r="G104" s="59" t="s">
        <v>2054</v>
      </c>
    </row>
    <row r="105" spans="1:7" x14ac:dyDescent="0.25">
      <c r="A105" s="57" t="str">
        <f t="shared" si="14"/>
        <v>2.01.01.02.01.02.11.104   CONV - CEDPE - PM DIADEMA - MAPA DE EXCLUSÃO</v>
      </c>
      <c r="C105" s="57" t="s">
        <v>311</v>
      </c>
      <c r="D105" s="58" t="s">
        <v>313</v>
      </c>
      <c r="E105" s="57" t="s">
        <v>312</v>
      </c>
      <c r="F105" s="59" t="s">
        <v>32</v>
      </c>
      <c r="G105" s="59" t="s">
        <v>2054</v>
      </c>
    </row>
    <row r="106" spans="1:7" x14ac:dyDescent="0.25">
      <c r="A106" s="57" t="str">
        <f t="shared" si="14"/>
        <v>2.01.01.02.01.02.11.105   CONV - CEDPE - BID - HAB / SEHAB</v>
      </c>
      <c r="C106" s="57" t="s">
        <v>314</v>
      </c>
      <c r="D106" s="58" t="s">
        <v>316</v>
      </c>
      <c r="E106" s="57" t="s">
        <v>315</v>
      </c>
      <c r="F106" s="59" t="s">
        <v>32</v>
      </c>
      <c r="G106" s="59" t="s">
        <v>2054</v>
      </c>
    </row>
    <row r="107" spans="1:7" x14ac:dyDescent="0.25">
      <c r="A107" s="57" t="str">
        <f t="shared" si="14"/>
        <v>2.01.01.02.01.02.11.106   CONV - CEDPE - FUNDACAO CRIANCA - PORTAL</v>
      </c>
      <c r="C107" s="57" t="s">
        <v>317</v>
      </c>
      <c r="D107" s="58" t="s">
        <v>319</v>
      </c>
      <c r="E107" s="57" t="s">
        <v>318</v>
      </c>
      <c r="F107" s="59" t="s">
        <v>32</v>
      </c>
      <c r="G107" s="59" t="s">
        <v>2054</v>
      </c>
    </row>
    <row r="108" spans="1:7" x14ac:dyDescent="0.25">
      <c r="A108" s="57" t="str">
        <f t="shared" si="14"/>
        <v>2.01.01.02.01.02.11.107   CONV - CEDPE - PRO-JOVEM - UNESCO</v>
      </c>
      <c r="C108" s="57" t="s">
        <v>320</v>
      </c>
      <c r="D108" s="58" t="s">
        <v>322</v>
      </c>
      <c r="E108" s="57" t="s">
        <v>321</v>
      </c>
      <c r="F108" s="59" t="s">
        <v>32</v>
      </c>
      <c r="G108" s="59" t="s">
        <v>2054</v>
      </c>
    </row>
    <row r="109" spans="1:7" x14ac:dyDescent="0.25">
      <c r="A109" s="57" t="str">
        <f t="shared" si="14"/>
        <v>2.01.01.02.01.02.11.108   CONV - CEDPE - CAPACITAÇÃO MDS - PNUD</v>
      </c>
      <c r="C109" s="57" t="s">
        <v>323</v>
      </c>
      <c r="D109" s="58" t="s">
        <v>325</v>
      </c>
      <c r="E109" s="57" t="s">
        <v>324</v>
      </c>
      <c r="F109" s="59" t="s">
        <v>32</v>
      </c>
      <c r="G109" s="59" t="s">
        <v>2054</v>
      </c>
    </row>
    <row r="110" spans="1:7" x14ac:dyDescent="0.25">
      <c r="A110" s="57" t="str">
        <f t="shared" si="14"/>
        <v>2.01.01.02.01.02.11.109   CONV - CEDPE - CAPACITAC GESTORES SOCIAIS-PM MOGI DAS CRUZES</v>
      </c>
      <c r="C110" s="57" t="s">
        <v>326</v>
      </c>
      <c r="D110" s="58" t="s">
        <v>328</v>
      </c>
      <c r="E110" s="57" t="s">
        <v>327</v>
      </c>
      <c r="F110" s="59" t="s">
        <v>32</v>
      </c>
      <c r="G110" s="59" t="s">
        <v>2054</v>
      </c>
    </row>
    <row r="111" spans="1:7" x14ac:dyDescent="0.25">
      <c r="A111" s="57" t="str">
        <f t="shared" si="14"/>
        <v>2.01.01.02.01.02.11.110   CONV - CEDPE - P M JOÃO PESSOA / MAPA DE EXCLUSÃO</v>
      </c>
      <c r="C111" s="57" t="s">
        <v>329</v>
      </c>
      <c r="D111" s="58" t="s">
        <v>331</v>
      </c>
      <c r="E111" s="57" t="s">
        <v>330</v>
      </c>
      <c r="F111" s="59" t="s">
        <v>32</v>
      </c>
      <c r="G111" s="59" t="s">
        <v>2054</v>
      </c>
    </row>
    <row r="112" spans="1:7" x14ac:dyDescent="0.25">
      <c r="A112" s="57" t="str">
        <f t="shared" si="14"/>
        <v>2.01.01.02.01.02.11.111   CONV - CEDPE - DIAGNOST GESTORES SOCIAIS-PM MOGI DAS CRUZES</v>
      </c>
      <c r="C112" s="57" t="s">
        <v>332</v>
      </c>
      <c r="D112" s="58" t="s">
        <v>334</v>
      </c>
      <c r="E112" s="57" t="s">
        <v>333</v>
      </c>
      <c r="F112" s="59" t="s">
        <v>32</v>
      </c>
      <c r="G112" s="59" t="s">
        <v>2054</v>
      </c>
    </row>
    <row r="113" spans="1:7" x14ac:dyDescent="0.25">
      <c r="A113" s="57" t="str">
        <f t="shared" si="14"/>
        <v>2.01.01.02.01.02.11.112   CONV - CEDPE - CAPACITAC TRABALHADORES DA ASSISTENCIA SOCIAL</v>
      </c>
      <c r="C113" s="57" t="s">
        <v>335</v>
      </c>
      <c r="D113" s="58" t="s">
        <v>337</v>
      </c>
      <c r="E113" s="57" t="s">
        <v>336</v>
      </c>
      <c r="F113" s="59" t="s">
        <v>32</v>
      </c>
      <c r="G113" s="59" t="s">
        <v>2054</v>
      </c>
    </row>
    <row r="114" spans="1:7" x14ac:dyDescent="0.25">
      <c r="A114" s="57" t="str">
        <f t="shared" si="14"/>
        <v>2.01.01.02.01.02.11.113   CONV - CEDPE - FBB FUNDAÇÃO BANCO DO BRASIL</v>
      </c>
      <c r="C114" s="57" t="s">
        <v>338</v>
      </c>
      <c r="D114" s="58" t="s">
        <v>340</v>
      </c>
      <c r="E114" s="57" t="s">
        <v>339</v>
      </c>
      <c r="F114" s="59" t="s">
        <v>32</v>
      </c>
      <c r="G114" s="59" t="s">
        <v>2054</v>
      </c>
    </row>
    <row r="115" spans="1:7" x14ac:dyDescent="0.25">
      <c r="A115" s="57" t="str">
        <f t="shared" si="14"/>
        <v>2.01.01.02.01.02.11.114   CONV - CEDPE - TOPOGRAFIA SOCIAL - DIADEMA</v>
      </c>
      <c r="C115" s="57" t="s">
        <v>341</v>
      </c>
      <c r="D115" s="58" t="s">
        <v>343</v>
      </c>
      <c r="E115" s="57" t="s">
        <v>342</v>
      </c>
      <c r="F115" s="59" t="s">
        <v>32</v>
      </c>
      <c r="G115" s="59" t="s">
        <v>2054</v>
      </c>
    </row>
    <row r="116" spans="1:7" x14ac:dyDescent="0.25">
      <c r="A116" s="57" t="str">
        <f t="shared" ref="A116:A123" si="15">C116&amp;"   "&amp;E116</f>
        <v>2.01.01.02.01.02.11.120   CONV - CEDPE - JUNDIAI / ASSES E SUP GESTORES PUBLICOS- SADS</v>
      </c>
      <c r="C116" s="57" t="s">
        <v>344</v>
      </c>
      <c r="D116" s="58" t="s">
        <v>346</v>
      </c>
      <c r="E116" s="57" t="s">
        <v>345</v>
      </c>
      <c r="F116" s="59" t="s">
        <v>32</v>
      </c>
      <c r="G116" s="59" t="s">
        <v>2054</v>
      </c>
    </row>
    <row r="117" spans="1:7" x14ac:dyDescent="0.25">
      <c r="A117" s="57" t="str">
        <f t="shared" si="15"/>
        <v>2.01.01.02.01.02.11.121   CONV - CEDPE - CAPACIT DIAGNOST SOCIOTERRIT - SMADS/JUNDIAI</v>
      </c>
      <c r="C117" s="57" t="s">
        <v>347</v>
      </c>
      <c r="D117" s="58" t="s">
        <v>349</v>
      </c>
      <c r="E117" s="57" t="s">
        <v>348</v>
      </c>
      <c r="F117" s="59" t="s">
        <v>32</v>
      </c>
      <c r="G117" s="59" t="s">
        <v>2054</v>
      </c>
    </row>
    <row r="118" spans="1:7" x14ac:dyDescent="0.25">
      <c r="A118" s="57" t="str">
        <f t="shared" si="15"/>
        <v>2.01.01.02.01.02.11.122   CONV - CEDPE - OFICINA CAPAC TEMATICA ENFRENT VULNER PARAIBA</v>
      </c>
      <c r="C118" s="57" t="s">
        <v>350</v>
      </c>
      <c r="D118" s="58" t="s">
        <v>352</v>
      </c>
      <c r="E118" s="57" t="s">
        <v>351</v>
      </c>
      <c r="F118" s="59" t="s">
        <v>32</v>
      </c>
      <c r="G118" s="59" t="s">
        <v>2054</v>
      </c>
    </row>
    <row r="119" spans="1:7" x14ac:dyDescent="0.25">
      <c r="A119" s="57" t="str">
        <f t="shared" si="15"/>
        <v>2.01.01.02.01.02.11.123   CONV - CEDPE - PROJETO METRICAS TERRITORIAIS DE PROTECAO SOC</v>
      </c>
      <c r="C119" s="57" t="s">
        <v>353</v>
      </c>
      <c r="D119" s="58" t="s">
        <v>2089</v>
      </c>
      <c r="E119" s="57" t="s">
        <v>2090</v>
      </c>
      <c r="F119" s="59" t="s">
        <v>32</v>
      </c>
      <c r="G119" s="59" t="s">
        <v>2054</v>
      </c>
    </row>
    <row r="120" spans="1:7" x14ac:dyDescent="0.25">
      <c r="A120" s="57" t="str">
        <f t="shared" si="15"/>
        <v>2.01.01.02.01.02.11.124   CONV - CEDPE - CAPACITASUAS II / PNUD 13986/2011</v>
      </c>
      <c r="C120" s="57" t="s">
        <v>2091</v>
      </c>
      <c r="D120" s="58" t="s">
        <v>2092</v>
      </c>
      <c r="E120" s="57" t="s">
        <v>2093</v>
      </c>
      <c r="F120" s="59" t="s">
        <v>32</v>
      </c>
      <c r="G120" s="59" t="s">
        <v>2054</v>
      </c>
    </row>
    <row r="121" spans="1:7" x14ac:dyDescent="0.25">
      <c r="A121" s="57" t="str">
        <f t="shared" si="15"/>
        <v>2.01.01.02.01.02.11.125   CONV - CEDPE - REVISAO PLANO GERAL DA CARREIRA DO CRESS/SP</v>
      </c>
      <c r="C121" s="57" t="s">
        <v>2094</v>
      </c>
      <c r="D121" s="58" t="s">
        <v>2095</v>
      </c>
      <c r="E121" s="57" t="s">
        <v>2096</v>
      </c>
      <c r="F121" s="59" t="s">
        <v>32</v>
      </c>
      <c r="G121" s="59" t="s">
        <v>2054</v>
      </c>
    </row>
    <row r="122" spans="1:7" x14ac:dyDescent="0.25">
      <c r="A122" s="57" t="str">
        <f t="shared" si="15"/>
        <v>2.01.01.02.01.02.11.126   CONV - CEDPE - CURSO DE CAPACIT P CONSORCIO INTERMUN GDE ABC</v>
      </c>
      <c r="C122" s="57" t="s">
        <v>2097</v>
      </c>
      <c r="D122" s="58" t="s">
        <v>2098</v>
      </c>
      <c r="E122" s="57" t="s">
        <v>2099</v>
      </c>
      <c r="F122" s="59" t="s">
        <v>32</v>
      </c>
      <c r="G122" s="59" t="s">
        <v>2054</v>
      </c>
    </row>
    <row r="123" spans="1:7" x14ac:dyDescent="0.25">
      <c r="A123" s="57" t="str">
        <f t="shared" si="15"/>
        <v>2.01.01.02.01.02.11.127   CONV - CEDPE - CAPAC TRABALHO SOCIAL - FUMAS - PM JUNDIAI</v>
      </c>
      <c r="C123" s="57" t="s">
        <v>2100</v>
      </c>
      <c r="D123" s="58" t="s">
        <v>2100</v>
      </c>
      <c r="E123" s="57" t="s">
        <v>2101</v>
      </c>
      <c r="F123" s="59" t="s">
        <v>32</v>
      </c>
      <c r="G123" s="59" t="s">
        <v>2054</v>
      </c>
    </row>
    <row r="124" spans="1:7" x14ac:dyDescent="0.25">
      <c r="A124" s="57" t="str">
        <f>C124&amp;"   "&amp;E124</f>
        <v>2.01.01.02.01.02.12.001   ADMINISTRAÇÃO GERAL - COMISSÃO SIND.PROC.PERMANENTE</v>
      </c>
      <c r="C124" s="57" t="s">
        <v>354</v>
      </c>
      <c r="D124" s="58" t="s">
        <v>356</v>
      </c>
      <c r="E124" s="57" t="s">
        <v>355</v>
      </c>
      <c r="F124" s="59" t="s">
        <v>32</v>
      </c>
      <c r="G124" s="59" t="s">
        <v>2054</v>
      </c>
    </row>
    <row r="125" spans="1:7" x14ac:dyDescent="0.25">
      <c r="A125" s="57" t="str">
        <f t="shared" ref="A125:A127" si="16">C125&amp;"   "&amp;E125</f>
        <v>2.01.01.02.01.02.13.001   CEDIC - CENTRO DE DOCUMENTAÇÃO E INFORMAÇÃO CIENTÍFICA</v>
      </c>
      <c r="C125" s="57" t="s">
        <v>358</v>
      </c>
      <c r="D125" s="58" t="s">
        <v>359</v>
      </c>
      <c r="E125" s="57" t="s">
        <v>357</v>
      </c>
      <c r="F125" s="59" t="s">
        <v>32</v>
      </c>
      <c r="G125" s="59" t="s">
        <v>2054</v>
      </c>
    </row>
    <row r="126" spans="1:7" x14ac:dyDescent="0.25">
      <c r="A126" s="57" t="str">
        <f t="shared" si="16"/>
        <v>2.01.01.02.01.02.13.100   CONV - CEDIC - REACONDIC FUNDO COLECOES DIR HUMANOS BRASIL</v>
      </c>
      <c r="C126" s="57" t="s">
        <v>360</v>
      </c>
      <c r="D126" s="58" t="s">
        <v>362</v>
      </c>
      <c r="E126" s="57" t="s">
        <v>361</v>
      </c>
      <c r="F126" s="59" t="s">
        <v>32</v>
      </c>
      <c r="G126" s="59" t="s">
        <v>2054</v>
      </c>
    </row>
    <row r="127" spans="1:7" x14ac:dyDescent="0.25">
      <c r="A127" s="57" t="str">
        <f t="shared" si="16"/>
        <v>2.01.01.02.01.02.13.101   CONV - CEDIC - PROJETO INP / CNBB</v>
      </c>
      <c r="C127" s="57" t="s">
        <v>363</v>
      </c>
      <c r="D127" s="58" t="s">
        <v>365</v>
      </c>
      <c r="E127" s="57" t="s">
        <v>364</v>
      </c>
      <c r="F127" s="59" t="s">
        <v>32</v>
      </c>
      <c r="G127" s="59" t="s">
        <v>2054</v>
      </c>
    </row>
    <row r="128" spans="1:7" x14ac:dyDescent="0.25">
      <c r="A128" s="57" t="str">
        <f>C128&amp;"   "&amp;E128</f>
        <v>2.01.01.02.01.02.14.001   COMISSAO DA VERDADE DA PUC/SP - NADIR GOUVEIA</v>
      </c>
      <c r="C128" s="57" t="s">
        <v>2102</v>
      </c>
      <c r="D128" s="58" t="s">
        <v>2102</v>
      </c>
      <c r="E128" s="57" t="s">
        <v>2103</v>
      </c>
      <c r="F128" s="59" t="s">
        <v>32</v>
      </c>
      <c r="G128" s="59" t="s">
        <v>2054</v>
      </c>
    </row>
    <row r="129" spans="1:7" x14ac:dyDescent="0.25">
      <c r="A129" s="57" t="str">
        <f t="shared" ref="A129:A140" si="17">C129&amp;"   "&amp;E129</f>
        <v>2.01.01.02.01.03.01.001   CONV - PROGRAMA TEIA DO SABER</v>
      </c>
      <c r="C129" s="57" t="s">
        <v>366</v>
      </c>
      <c r="D129" s="58" t="s">
        <v>368</v>
      </c>
      <c r="E129" s="57" t="s">
        <v>367</v>
      </c>
      <c r="F129" s="59" t="s">
        <v>32</v>
      </c>
      <c r="G129" s="59" t="s">
        <v>2054</v>
      </c>
    </row>
    <row r="130" spans="1:7" x14ac:dyDescent="0.25">
      <c r="A130" s="57" t="str">
        <f t="shared" si="17"/>
        <v>2.01.01.02.01.03.01.002   CATEDRA SERGIO VIEIRA DE MELLO</v>
      </c>
      <c r="C130" s="57" t="s">
        <v>369</v>
      </c>
      <c r="D130" s="58" t="s">
        <v>371</v>
      </c>
      <c r="E130" s="57" t="s">
        <v>370</v>
      </c>
      <c r="F130" s="59" t="s">
        <v>32</v>
      </c>
      <c r="G130" s="59" t="s">
        <v>2054</v>
      </c>
    </row>
    <row r="131" spans="1:7" x14ac:dyDescent="0.25">
      <c r="A131" s="57" t="str">
        <f t="shared" si="17"/>
        <v>2.01.01.02.01.03.01.003   PROJETO RESTAURO DE PREDIO SEDE</v>
      </c>
      <c r="C131" s="57" t="s">
        <v>372</v>
      </c>
      <c r="D131" s="58" t="s">
        <v>374</v>
      </c>
      <c r="E131" s="57" t="s">
        <v>373</v>
      </c>
      <c r="F131" s="59" t="s">
        <v>32</v>
      </c>
      <c r="G131" s="59" t="s">
        <v>2054</v>
      </c>
    </row>
    <row r="132" spans="1:7" x14ac:dyDescent="0.25">
      <c r="A132" s="57" t="str">
        <f t="shared" si="17"/>
        <v>2.01.01.02.01.03.01.004   PROJETO CARDOSO ALMEIDA (COMFIL)</v>
      </c>
      <c r="C132" s="57" t="s">
        <v>375</v>
      </c>
      <c r="D132" s="58" t="s">
        <v>377</v>
      </c>
      <c r="E132" s="57" t="s">
        <v>376</v>
      </c>
      <c r="F132" s="59" t="s">
        <v>32</v>
      </c>
      <c r="G132" s="59" t="s">
        <v>2054</v>
      </c>
    </row>
    <row r="133" spans="1:7" x14ac:dyDescent="0.25">
      <c r="A133" s="57" t="str">
        <f t="shared" si="17"/>
        <v>2.01.01.02.01.03.01.005   PDV- PROGRAMA DEMISSAO VOLUNTARIA</v>
      </c>
      <c r="C133" s="57" t="s">
        <v>378</v>
      </c>
      <c r="D133" s="58" t="s">
        <v>380</v>
      </c>
      <c r="E133" s="57" t="s">
        <v>379</v>
      </c>
      <c r="F133" s="59" t="s">
        <v>32</v>
      </c>
      <c r="G133" s="59" t="s">
        <v>2054</v>
      </c>
    </row>
    <row r="134" spans="1:7" x14ac:dyDescent="0.25">
      <c r="A134" s="57" t="str">
        <f t="shared" si="17"/>
        <v>2.01.01.02.01.03.01.006   PUC - 60 ANOS</v>
      </c>
      <c r="C134" s="57" t="s">
        <v>381</v>
      </c>
      <c r="D134" s="58" t="s">
        <v>383</v>
      </c>
      <c r="E134" s="57" t="s">
        <v>382</v>
      </c>
      <c r="F134" s="59" t="s">
        <v>32</v>
      </c>
      <c r="G134" s="59" t="s">
        <v>2054</v>
      </c>
    </row>
    <row r="135" spans="1:7" x14ac:dyDescent="0.25">
      <c r="A135" s="57" t="str">
        <f t="shared" si="17"/>
        <v>2.01.01.02.01.03.01.007   CONV - SECRETARIA MUNICIPAL DE EDUCACAO</v>
      </c>
      <c r="C135" s="57" t="s">
        <v>384</v>
      </c>
      <c r="D135" s="58" t="s">
        <v>386</v>
      </c>
      <c r="E135" s="57" t="s">
        <v>385</v>
      </c>
      <c r="F135" s="59" t="s">
        <v>32</v>
      </c>
      <c r="G135" s="59" t="s">
        <v>2054</v>
      </c>
    </row>
    <row r="136" spans="1:7" x14ac:dyDescent="0.25">
      <c r="A136" s="57" t="str">
        <f t="shared" si="17"/>
        <v>2.01.01.02.01.03.01.008   UNIVERSIDADE ABERTA - LEI MENDONCA</v>
      </c>
      <c r="C136" s="57" t="s">
        <v>387</v>
      </c>
      <c r="D136" s="58" t="s">
        <v>389</v>
      </c>
      <c r="E136" s="57" t="s">
        <v>388</v>
      </c>
      <c r="F136" s="59" t="s">
        <v>32</v>
      </c>
      <c r="G136" s="59" t="s">
        <v>2054</v>
      </c>
    </row>
    <row r="137" spans="1:7" x14ac:dyDescent="0.25">
      <c r="A137" s="57" t="str">
        <f t="shared" si="17"/>
        <v>2.01.01.02.01.03.01.009   TUCA 40 ANOS</v>
      </c>
      <c r="C137" s="57" t="s">
        <v>390</v>
      </c>
      <c r="D137" s="58" t="s">
        <v>392</v>
      </c>
      <c r="E137" s="57" t="s">
        <v>391</v>
      </c>
      <c r="F137" s="59" t="s">
        <v>32</v>
      </c>
      <c r="G137" s="59" t="s">
        <v>2054</v>
      </c>
    </row>
    <row r="138" spans="1:7" x14ac:dyDescent="0.25">
      <c r="A138" s="57" t="str">
        <f t="shared" si="17"/>
        <v>2.01.01.02.01.03.01.010   CONV - FIMT - MEC/SESU - Convênio 164/07</v>
      </c>
      <c r="C138" s="57" t="s">
        <v>393</v>
      </c>
      <c r="D138" s="58" t="s">
        <v>394</v>
      </c>
      <c r="E138" s="57" t="s">
        <v>40</v>
      </c>
      <c r="F138" s="59" t="s">
        <v>32</v>
      </c>
      <c r="G138" s="59" t="s">
        <v>2054</v>
      </c>
    </row>
    <row r="139" spans="1:7" x14ac:dyDescent="0.25">
      <c r="A139" s="57" t="str">
        <f t="shared" si="17"/>
        <v>2.01.01.02.01.03.01.011   AÇÕES AFIRMATIVAS - O ALUNO NEGRO NA PUC</v>
      </c>
      <c r="C139" s="57" t="s">
        <v>395</v>
      </c>
      <c r="D139" s="58" t="s">
        <v>397</v>
      </c>
      <c r="E139" s="57" t="s">
        <v>396</v>
      </c>
      <c r="F139" s="59" t="s">
        <v>32</v>
      </c>
      <c r="G139" s="59" t="s">
        <v>2054</v>
      </c>
    </row>
    <row r="140" spans="1:7" x14ac:dyDescent="0.25">
      <c r="A140" s="57" t="str">
        <f t="shared" si="17"/>
        <v>2.01.01.02.01.03.01.012   CONV - CONDIGITAL</v>
      </c>
      <c r="C140" s="57" t="s">
        <v>398</v>
      </c>
      <c r="D140" s="58" t="s">
        <v>400</v>
      </c>
      <c r="E140" s="57" t="s">
        <v>399</v>
      </c>
      <c r="F140" s="59" t="s">
        <v>32</v>
      </c>
      <c r="G140" s="59" t="s">
        <v>2054</v>
      </c>
    </row>
    <row r="141" spans="1:7" x14ac:dyDescent="0.25">
      <c r="A141" s="57" t="str">
        <f t="shared" ref="A141:A144" si="18">C141&amp;"   "&amp;E141</f>
        <v>2.01.01.02.01.04.01.001   ADM. DA VICE REITORIA</v>
      </c>
      <c r="C141" s="57" t="s">
        <v>401</v>
      </c>
      <c r="D141" s="58" t="s">
        <v>403</v>
      </c>
      <c r="E141" s="57" t="s">
        <v>402</v>
      </c>
      <c r="F141" s="59" t="s">
        <v>32</v>
      </c>
      <c r="G141" s="59" t="s">
        <v>2054</v>
      </c>
    </row>
    <row r="142" spans="1:7" x14ac:dyDescent="0.25">
      <c r="A142" s="57" t="str">
        <f t="shared" si="18"/>
        <v>2.01.01.02.01.04.01.002   PROJETO PUC INOVAÇÃO</v>
      </c>
      <c r="C142" s="57" t="s">
        <v>404</v>
      </c>
      <c r="D142" s="58" t="s">
        <v>406</v>
      </c>
      <c r="E142" s="57" t="s">
        <v>405</v>
      </c>
      <c r="F142" s="59" t="s">
        <v>32</v>
      </c>
      <c r="G142" s="59" t="s">
        <v>2054</v>
      </c>
    </row>
    <row r="143" spans="1:7" x14ac:dyDescent="0.25">
      <c r="A143" s="57" t="str">
        <f t="shared" si="18"/>
        <v>2.01.01.02.01.04.01.003   NUCLEO DE INOVACAO E TRANSFERENCIA TECNOLOGICA - NITT</v>
      </c>
      <c r="C143" s="57" t="s">
        <v>407</v>
      </c>
      <c r="D143" s="58" t="s">
        <v>409</v>
      </c>
      <c r="E143" s="57" t="s">
        <v>408</v>
      </c>
      <c r="F143" s="59" t="s">
        <v>32</v>
      </c>
      <c r="G143" s="59" t="s">
        <v>2054</v>
      </c>
    </row>
    <row r="144" spans="1:7" x14ac:dyDescent="0.25">
      <c r="A144" s="57" t="str">
        <f t="shared" si="18"/>
        <v>2.01.01.02.01.04.01.100   PROJETO EMANCIPAÇÃO SUSTENTÁVEL - CEAT</v>
      </c>
      <c r="C144" s="57" t="s">
        <v>410</v>
      </c>
      <c r="D144" s="58" t="s">
        <v>410</v>
      </c>
      <c r="E144" s="57" t="s">
        <v>411</v>
      </c>
      <c r="F144" s="59" t="s">
        <v>32</v>
      </c>
      <c r="G144" s="59" t="s">
        <v>2054</v>
      </c>
    </row>
    <row r="145" spans="1:7" x14ac:dyDescent="0.25">
      <c r="A145" s="57" t="str">
        <f>C145&amp;"   "&amp;E145</f>
        <v>2.01.01.02.01.05.01.001   ADM. DO GABINETE</v>
      </c>
      <c r="C145" s="57" t="s">
        <v>412</v>
      </c>
      <c r="D145" s="58" t="s">
        <v>414</v>
      </c>
      <c r="E145" s="57" t="s">
        <v>413</v>
      </c>
      <c r="F145" s="59" t="s">
        <v>32</v>
      </c>
      <c r="G145" s="59" t="s">
        <v>2054</v>
      </c>
    </row>
    <row r="146" spans="1:7" x14ac:dyDescent="0.25">
      <c r="A146" s="57" t="str">
        <f>C146&amp;"   "&amp;E146</f>
        <v>2.01.01.02.01.06.01.002   ADM. SECRETARIA GERAL DA REITORIA</v>
      </c>
      <c r="C146" s="57" t="s">
        <v>415</v>
      </c>
      <c r="D146" s="58" t="s">
        <v>417</v>
      </c>
      <c r="E146" s="57" t="s">
        <v>416</v>
      </c>
      <c r="F146" s="59" t="s">
        <v>32</v>
      </c>
      <c r="G146" s="59" t="s">
        <v>2054</v>
      </c>
    </row>
    <row r="147" spans="1:7" x14ac:dyDescent="0.25">
      <c r="A147" s="57" t="str">
        <f t="shared" ref="A147:A148" si="19">C147&amp;"   "&amp;E147</f>
        <v>2.01.01.02.01.07.01.001   DIREÇÃO DE CAMPUS - PERDIZES</v>
      </c>
      <c r="C147" s="57" t="s">
        <v>418</v>
      </c>
      <c r="D147" s="58" t="s">
        <v>420</v>
      </c>
      <c r="E147" s="57" t="s">
        <v>419</v>
      </c>
      <c r="F147" s="59" t="s">
        <v>32</v>
      </c>
      <c r="G147" s="59" t="s">
        <v>2054</v>
      </c>
    </row>
    <row r="148" spans="1:7" x14ac:dyDescent="0.25">
      <c r="A148" s="57" t="str">
        <f t="shared" si="19"/>
        <v>2.01.01.02.01.07.01.002   RECEPCAO</v>
      </c>
      <c r="C148" s="57" t="s">
        <v>2104</v>
      </c>
      <c r="D148" s="58" t="s">
        <v>2105</v>
      </c>
      <c r="E148" s="57" t="s">
        <v>2106</v>
      </c>
      <c r="F148" s="59" t="s">
        <v>32</v>
      </c>
      <c r="G148" s="59" t="s">
        <v>2054</v>
      </c>
    </row>
    <row r="149" spans="1:7" x14ac:dyDescent="0.25">
      <c r="A149" s="57" t="str">
        <f t="shared" ref="A149:A153" si="20">C149&amp;"   "&amp;E149</f>
        <v>2.01.01.02.01.07.02.001   DIPLAD - ADMINISTRAÇÃO GERAL</v>
      </c>
      <c r="C149" s="57" t="s">
        <v>421</v>
      </c>
      <c r="D149" s="58" t="s">
        <v>423</v>
      </c>
      <c r="E149" s="57" t="s">
        <v>422</v>
      </c>
      <c r="F149" s="59" t="s">
        <v>32</v>
      </c>
      <c r="G149" s="59" t="s">
        <v>2054</v>
      </c>
    </row>
    <row r="150" spans="1:7" x14ac:dyDescent="0.25">
      <c r="A150" s="57" t="str">
        <f t="shared" si="20"/>
        <v>2.01.01.02.01.07.02.002   DIPLAD - ARQUITETURA</v>
      </c>
      <c r="C150" s="57" t="s">
        <v>424</v>
      </c>
      <c r="D150" s="58" t="s">
        <v>426</v>
      </c>
      <c r="E150" s="57" t="s">
        <v>425</v>
      </c>
      <c r="F150" s="59" t="s">
        <v>32</v>
      </c>
      <c r="G150" s="59" t="s">
        <v>2054</v>
      </c>
    </row>
    <row r="151" spans="1:7" x14ac:dyDescent="0.25">
      <c r="A151" s="57" t="str">
        <f t="shared" si="20"/>
        <v>2.01.01.02.01.07.02.003   DIPLAD - MANUTENÇÃO CIVIL E PREDIAL</v>
      </c>
      <c r="C151" s="57" t="s">
        <v>427</v>
      </c>
      <c r="D151" s="58" t="s">
        <v>429</v>
      </c>
      <c r="E151" s="57" t="s">
        <v>428</v>
      </c>
      <c r="F151" s="59" t="s">
        <v>32</v>
      </c>
      <c r="G151" s="59" t="s">
        <v>2054</v>
      </c>
    </row>
    <row r="152" spans="1:7" x14ac:dyDescent="0.25">
      <c r="A152" s="57" t="str">
        <f t="shared" si="20"/>
        <v>2.01.01.02.01.07.02.004   DIPLAD - ENGENHARIA</v>
      </c>
      <c r="C152" s="57" t="s">
        <v>430</v>
      </c>
      <c r="D152" s="58" t="s">
        <v>432</v>
      </c>
      <c r="E152" s="57" t="s">
        <v>431</v>
      </c>
      <c r="F152" s="59" t="s">
        <v>32</v>
      </c>
      <c r="G152" s="59" t="s">
        <v>2054</v>
      </c>
    </row>
    <row r="153" spans="1:7" x14ac:dyDescent="0.25">
      <c r="A153" s="57" t="str">
        <f t="shared" si="20"/>
        <v>2.01.01.02.01.07.02.005   REFORMA DO RESTAURANTE - PRACA DE ALIMENTACAO</v>
      </c>
      <c r="C153" s="57" t="s">
        <v>2107</v>
      </c>
      <c r="D153" s="58" t="s">
        <v>2108</v>
      </c>
      <c r="E153" s="57" t="s">
        <v>2109</v>
      </c>
      <c r="F153" s="59" t="s">
        <v>32</v>
      </c>
      <c r="G153" s="59" t="s">
        <v>2054</v>
      </c>
    </row>
    <row r="154" spans="1:7" x14ac:dyDescent="0.25">
      <c r="A154" s="57" t="str">
        <f t="shared" ref="A154:A157" si="21">C154&amp;"   "&amp;E154</f>
        <v>2.01.01.02.02.01.01.001   PROPDG - ADMINISTRAÇÃO GERAL</v>
      </c>
      <c r="C154" s="57" t="s">
        <v>433</v>
      </c>
      <c r="D154" s="58" t="s">
        <v>435</v>
      </c>
      <c r="E154" s="57" t="s">
        <v>434</v>
      </c>
      <c r="F154" s="59" t="s">
        <v>32</v>
      </c>
      <c r="G154" s="59" t="s">
        <v>2054</v>
      </c>
    </row>
    <row r="155" spans="1:7" x14ac:dyDescent="0.25">
      <c r="A155" s="57" t="str">
        <f t="shared" si="21"/>
        <v>2.01.01.02.02.01.01.002   LOJA DA PUC/SP</v>
      </c>
      <c r="C155" s="57" t="s">
        <v>436</v>
      </c>
      <c r="D155" s="58" t="s">
        <v>438</v>
      </c>
      <c r="E155" s="57" t="s">
        <v>437</v>
      </c>
      <c r="F155" s="59" t="s">
        <v>32</v>
      </c>
      <c r="G155" s="59" t="s">
        <v>2054</v>
      </c>
    </row>
    <row r="156" spans="1:7" x14ac:dyDescent="0.25">
      <c r="A156" s="57" t="str">
        <f t="shared" si="21"/>
        <v>2.01.01.02.02.01.01.003   FUNCIONÁRIOS - DISPONIBILIDADES</v>
      </c>
      <c r="C156" s="57" t="s">
        <v>439</v>
      </c>
      <c r="D156" s="58" t="s">
        <v>441</v>
      </c>
      <c r="E156" s="57" t="s">
        <v>440</v>
      </c>
      <c r="F156" s="59" t="s">
        <v>32</v>
      </c>
      <c r="G156" s="59" t="s">
        <v>2054</v>
      </c>
    </row>
    <row r="157" spans="1:7" x14ac:dyDescent="0.25">
      <c r="A157" s="57" t="str">
        <f t="shared" si="21"/>
        <v>2.01.01.02.02.01.01.004   FUNCIONÁRIOS AFASTADOS</v>
      </c>
      <c r="C157" s="57" t="s">
        <v>442</v>
      </c>
      <c r="D157" s="58" t="s">
        <v>442</v>
      </c>
      <c r="E157" s="57" t="s">
        <v>443</v>
      </c>
      <c r="F157" s="59" t="s">
        <v>32</v>
      </c>
      <c r="G157" s="59" t="s">
        <v>2054</v>
      </c>
    </row>
    <row r="158" spans="1:7" x14ac:dyDescent="0.25">
      <c r="A158" s="57" t="str">
        <f t="shared" ref="A158:A161" si="22">C158&amp;"   "&amp;E158</f>
        <v>2.01.01.02.02.02.01.001   PROGRAD - DIREÇÃO GERAL</v>
      </c>
      <c r="C158" s="57" t="s">
        <v>444</v>
      </c>
      <c r="D158" s="58" t="s">
        <v>446</v>
      </c>
      <c r="E158" s="57" t="s">
        <v>445</v>
      </c>
      <c r="F158" s="59" t="s">
        <v>32</v>
      </c>
      <c r="G158" s="59" t="s">
        <v>2054</v>
      </c>
    </row>
    <row r="159" spans="1:7" x14ac:dyDescent="0.25">
      <c r="A159" s="57" t="str">
        <f t="shared" si="22"/>
        <v>2.01.01.02.02.02.01.002   PROGRAD - PROFESSORES - DISPONIBILIDADES</v>
      </c>
      <c r="C159" s="57" t="s">
        <v>447</v>
      </c>
      <c r="D159" s="58" t="s">
        <v>449</v>
      </c>
      <c r="E159" s="57" t="s">
        <v>448</v>
      </c>
      <c r="F159" s="59" t="s">
        <v>32</v>
      </c>
      <c r="G159" s="59" t="s">
        <v>2054</v>
      </c>
    </row>
    <row r="160" spans="1:7" x14ac:dyDescent="0.25">
      <c r="A160" s="57" t="str">
        <f t="shared" si="22"/>
        <v>2.01.01.02.02.02.01.003   PROGRAD - VERBA FAP / CEPE - CONS. ENSINO E PESQUISA</v>
      </c>
      <c r="C160" s="57" t="s">
        <v>450</v>
      </c>
      <c r="D160" s="58" t="s">
        <v>452</v>
      </c>
      <c r="E160" s="57" t="s">
        <v>451</v>
      </c>
      <c r="F160" s="59" t="s">
        <v>32</v>
      </c>
      <c r="G160" s="59" t="s">
        <v>2054</v>
      </c>
    </row>
    <row r="161" spans="1:7" x14ac:dyDescent="0.25">
      <c r="A161" s="57" t="str">
        <f t="shared" si="22"/>
        <v>2.01.01.02.02.02.01.100   CONV - PARFOR 03/2011</v>
      </c>
      <c r="C161" s="57" t="s">
        <v>453</v>
      </c>
      <c r="D161" s="58" t="s">
        <v>455</v>
      </c>
      <c r="E161" s="57" t="s">
        <v>454</v>
      </c>
      <c r="F161" s="59" t="s">
        <v>32</v>
      </c>
      <c r="G161" s="59" t="s">
        <v>2054</v>
      </c>
    </row>
    <row r="162" spans="1:7" x14ac:dyDescent="0.25">
      <c r="A162" s="57" t="str">
        <f t="shared" ref="A162:A164" si="23">C162&amp;"   "&amp;E162</f>
        <v>2.01.01.02.02.02.02.001   BIBLIOTECA - MONTE ALEGRE</v>
      </c>
      <c r="C162" s="57" t="s">
        <v>456</v>
      </c>
      <c r="D162" s="58" t="s">
        <v>458</v>
      </c>
      <c r="E162" s="57" t="s">
        <v>457</v>
      </c>
      <c r="F162" s="59" t="s">
        <v>32</v>
      </c>
      <c r="G162" s="59" t="s">
        <v>2054</v>
      </c>
    </row>
    <row r="163" spans="1:7" x14ac:dyDescent="0.25">
      <c r="A163" s="57" t="str">
        <f t="shared" si="23"/>
        <v>2.01.01.02.02.02.02.002   COMUT</v>
      </c>
      <c r="C163" s="57" t="s">
        <v>459</v>
      </c>
      <c r="D163" s="58" t="s">
        <v>461</v>
      </c>
      <c r="E163" s="57" t="s">
        <v>460</v>
      </c>
      <c r="F163" s="59" t="s">
        <v>32</v>
      </c>
      <c r="G163" s="59" t="s">
        <v>2054</v>
      </c>
    </row>
    <row r="164" spans="1:7" x14ac:dyDescent="0.25">
      <c r="A164" s="57" t="str">
        <f t="shared" si="23"/>
        <v>2.01.01.02.02.02.02.003   VIDEOTECA</v>
      </c>
      <c r="C164" s="57" t="s">
        <v>462</v>
      </c>
      <c r="D164" s="58" t="s">
        <v>464</v>
      </c>
      <c r="E164" s="57" t="s">
        <v>463</v>
      </c>
      <c r="F164" s="59" t="s">
        <v>32</v>
      </c>
      <c r="G164" s="59" t="s">
        <v>2054</v>
      </c>
    </row>
    <row r="165" spans="1:7" x14ac:dyDescent="0.25">
      <c r="A165" s="57" t="str">
        <f>C165&amp;"   "&amp;E165</f>
        <v>2.01.01.02.02.02.03.001   COORDENADORIA DE EAD</v>
      </c>
      <c r="C165" s="57" t="s">
        <v>465</v>
      </c>
      <c r="D165" s="58" t="s">
        <v>467</v>
      </c>
      <c r="E165" s="57" t="s">
        <v>466</v>
      </c>
      <c r="F165" s="59" t="s">
        <v>32</v>
      </c>
      <c r="G165" s="59" t="s">
        <v>2054</v>
      </c>
    </row>
    <row r="166" spans="1:7" x14ac:dyDescent="0.25">
      <c r="A166" s="57" t="str">
        <f>C166&amp;"   "&amp;E166</f>
        <v>2.01.01.02.02.02.04.001   CGE - COORDENADORIA GERAL DE ESTÁGIOS</v>
      </c>
      <c r="C166" s="57" t="s">
        <v>468</v>
      </c>
      <c r="D166" s="58" t="s">
        <v>470</v>
      </c>
      <c r="E166" s="57" t="s">
        <v>469</v>
      </c>
      <c r="F166" s="59" t="s">
        <v>32</v>
      </c>
      <c r="G166" s="59" t="s">
        <v>2054</v>
      </c>
    </row>
    <row r="167" spans="1:7" x14ac:dyDescent="0.25">
      <c r="A167" s="57" t="str">
        <f>C167&amp;"   "&amp;E167</f>
        <v>2.01.01.02.02.02.04.003   EVE - CGE - SEMANA DE RECRUTAMENTO</v>
      </c>
      <c r="C167" s="57" t="s">
        <v>471</v>
      </c>
      <c r="D167" s="58" t="s">
        <v>473</v>
      </c>
      <c r="E167" s="57" t="s">
        <v>472</v>
      </c>
      <c r="F167" s="59" t="s">
        <v>32</v>
      </c>
      <c r="G167" s="59" t="s">
        <v>2054</v>
      </c>
    </row>
    <row r="168" spans="1:7" x14ac:dyDescent="0.25">
      <c r="A168" s="57" t="str">
        <f>C168&amp;"   "&amp;E168</f>
        <v>2.01.01.02.02.02.05.001   CONSULTEG - CONSULTORIA TECNICA DE APOIO À GESTÃO ACADÊMICA</v>
      </c>
      <c r="C168" s="57" t="s">
        <v>475</v>
      </c>
      <c r="D168" s="58" t="s">
        <v>476</v>
      </c>
      <c r="E168" s="57" t="s">
        <v>474</v>
      </c>
      <c r="F168" s="59" t="s">
        <v>32</v>
      </c>
      <c r="G168" s="59" t="s">
        <v>2054</v>
      </c>
    </row>
    <row r="169" spans="1:7" x14ac:dyDescent="0.25">
      <c r="A169" s="57" t="str">
        <f>C169&amp;"   "&amp;E169</f>
        <v>2.01.01.02.02.02.07.001   COORDENAÇÃO GERAL DO VESTIBULAR</v>
      </c>
      <c r="C169" s="57" t="s">
        <v>477</v>
      </c>
      <c r="D169" s="58" t="s">
        <v>479</v>
      </c>
      <c r="E169" s="57" t="s">
        <v>478</v>
      </c>
      <c r="F169" s="59" t="s">
        <v>32</v>
      </c>
      <c r="G169" s="59" t="s">
        <v>2054</v>
      </c>
    </row>
    <row r="170" spans="1:7" x14ac:dyDescent="0.25">
      <c r="A170" s="57" t="str">
        <f t="shared" ref="A170:A177" si="24">C170&amp;"   "&amp;E170</f>
        <v>2.01.01.02.02.02.08.001   FACULDADE DE ECONOMIA, ADMINISTRAÇÃO, CONTÁBEIS E ATUARIAS -</v>
      </c>
      <c r="C170" s="57" t="s">
        <v>480</v>
      </c>
      <c r="D170" s="58" t="s">
        <v>482</v>
      </c>
      <c r="E170" s="57" t="s">
        <v>481</v>
      </c>
      <c r="F170" s="59" t="s">
        <v>32</v>
      </c>
      <c r="G170" s="59" t="s">
        <v>2054</v>
      </c>
    </row>
    <row r="171" spans="1:7" x14ac:dyDescent="0.25">
      <c r="A171" s="57" t="str">
        <f t="shared" si="24"/>
        <v>2.01.01.02.02.02.08.002   EXPEDIENTE DA FACULDADE - FEACA</v>
      </c>
      <c r="C171" s="57" t="s">
        <v>483</v>
      </c>
      <c r="D171" s="58" t="s">
        <v>485</v>
      </c>
      <c r="E171" s="57" t="s">
        <v>1877</v>
      </c>
      <c r="F171" s="59" t="s">
        <v>32</v>
      </c>
      <c r="G171" s="59" t="s">
        <v>2054</v>
      </c>
    </row>
    <row r="172" spans="1:7" x14ac:dyDescent="0.25">
      <c r="A172" s="57" t="str">
        <f t="shared" si="24"/>
        <v>2.01.01.02.02.02.08.003   DEPARTAMENTO DE ADMINISTRAÇÃO</v>
      </c>
      <c r="C172" s="57" t="s">
        <v>486</v>
      </c>
      <c r="D172" s="58" t="s">
        <v>488</v>
      </c>
      <c r="E172" s="57" t="s">
        <v>487</v>
      </c>
      <c r="F172" s="59" t="s">
        <v>32</v>
      </c>
      <c r="G172" s="59" t="s">
        <v>2054</v>
      </c>
    </row>
    <row r="173" spans="1:7" x14ac:dyDescent="0.25">
      <c r="A173" s="57" t="str">
        <f t="shared" si="24"/>
        <v>2.01.01.02.02.02.08.004   DEPARTAMENTO DE ATUARIA E MÉTODOS QUANTITATIVOS</v>
      </c>
      <c r="C173" s="57" t="s">
        <v>489</v>
      </c>
      <c r="D173" s="58" t="s">
        <v>491</v>
      </c>
      <c r="E173" s="57" t="s">
        <v>490</v>
      </c>
      <c r="F173" s="59" t="s">
        <v>32</v>
      </c>
      <c r="G173" s="59" t="s">
        <v>2054</v>
      </c>
    </row>
    <row r="174" spans="1:7" x14ac:dyDescent="0.25">
      <c r="A174" s="57" t="str">
        <f t="shared" si="24"/>
        <v>2.01.01.02.02.02.08.005   DEPARTAMENTO DE CIENCIAS CONTÁBEIS</v>
      </c>
      <c r="C174" s="57" t="s">
        <v>492</v>
      </c>
      <c r="D174" s="58" t="s">
        <v>494</v>
      </c>
      <c r="E174" s="57" t="s">
        <v>493</v>
      </c>
      <c r="F174" s="59" t="s">
        <v>32</v>
      </c>
      <c r="G174" s="59" t="s">
        <v>2054</v>
      </c>
    </row>
    <row r="175" spans="1:7" x14ac:dyDescent="0.25">
      <c r="A175" s="57" t="str">
        <f t="shared" si="24"/>
        <v>2.01.01.02.02.02.08.006   DEPARTAMENTO DE ECONOMIA</v>
      </c>
      <c r="C175" s="57" t="s">
        <v>495</v>
      </c>
      <c r="D175" s="58" t="s">
        <v>497</v>
      </c>
      <c r="E175" s="57" t="s">
        <v>496</v>
      </c>
      <c r="F175" s="59" t="s">
        <v>32</v>
      </c>
      <c r="G175" s="59" t="s">
        <v>2054</v>
      </c>
    </row>
    <row r="176" spans="1:7" x14ac:dyDescent="0.25">
      <c r="A176" s="57" t="str">
        <f t="shared" si="24"/>
        <v>2.01.01.02.02.02.08.100   CONV - BNDES - PDE/AMPEC</v>
      </c>
      <c r="C176" s="57" t="s">
        <v>498</v>
      </c>
      <c r="D176" s="58" t="s">
        <v>500</v>
      </c>
      <c r="E176" s="57" t="s">
        <v>499</v>
      </c>
      <c r="F176" s="59" t="s">
        <v>32</v>
      </c>
      <c r="G176" s="59" t="s">
        <v>2054</v>
      </c>
    </row>
    <row r="177" spans="1:7" x14ac:dyDescent="0.25">
      <c r="A177" s="57" t="str">
        <f t="shared" si="24"/>
        <v>2.01.01.02.02.02.08.101   EVE - PLATAFORMA LIDERANCA SUSTENTAVEL</v>
      </c>
      <c r="C177" s="57" t="s">
        <v>2110</v>
      </c>
      <c r="D177" s="58" t="s">
        <v>2111</v>
      </c>
      <c r="E177" s="57" t="s">
        <v>2112</v>
      </c>
      <c r="F177" s="59" t="s">
        <v>32</v>
      </c>
      <c r="G177" s="59" t="s">
        <v>2054</v>
      </c>
    </row>
    <row r="178" spans="1:7" x14ac:dyDescent="0.25">
      <c r="A178" s="57" t="str">
        <f t="shared" ref="A178:A198" si="25">C178&amp;"   "&amp;E178</f>
        <v>2.01.01.02.02.02.09.001   FACULDADE DE CIÊNCIAS HUMANAS E DA SAÚDE - DIREÇÃO GERAL</v>
      </c>
      <c r="C178" s="57" t="s">
        <v>501</v>
      </c>
      <c r="D178" s="58" t="s">
        <v>503</v>
      </c>
      <c r="E178" s="57" t="s">
        <v>502</v>
      </c>
      <c r="F178" s="59" t="s">
        <v>32</v>
      </c>
      <c r="G178" s="59" t="s">
        <v>2054</v>
      </c>
    </row>
    <row r="179" spans="1:7" x14ac:dyDescent="0.25">
      <c r="A179" s="57" t="str">
        <f t="shared" si="25"/>
        <v>2.01.01.02.02.02.09.002   EXPEDIENTE DA FACULDADE - FCHS</v>
      </c>
      <c r="C179" s="57" t="s">
        <v>504</v>
      </c>
      <c r="D179" s="58" t="s">
        <v>506</v>
      </c>
      <c r="E179" s="57" t="s">
        <v>505</v>
      </c>
      <c r="F179" s="59" t="s">
        <v>32</v>
      </c>
      <c r="G179" s="59" t="s">
        <v>2054</v>
      </c>
    </row>
    <row r="180" spans="1:7" x14ac:dyDescent="0.25">
      <c r="A180" s="57" t="str">
        <f t="shared" si="25"/>
        <v>2.01.01.02.02.02.09.003   DEPARTAMENTO DE CLÍNICA FONOAUDIOLÓGICA E FISIOTERAPICA</v>
      </c>
      <c r="C180" s="57" t="s">
        <v>507</v>
      </c>
      <c r="D180" s="58" t="s">
        <v>509</v>
      </c>
      <c r="E180" s="57" t="s">
        <v>508</v>
      </c>
      <c r="F180" s="59" t="s">
        <v>32</v>
      </c>
      <c r="G180" s="59" t="s">
        <v>2054</v>
      </c>
    </row>
    <row r="181" spans="1:7" x14ac:dyDescent="0.25">
      <c r="A181" s="57" t="str">
        <f t="shared" si="25"/>
        <v>2.01.01.02.02.02.09.004   DEPARTAMENTO DE FUNDAMENTOS DA FONOAUDIOLOGIA E FISIOTERAPIA</v>
      </c>
      <c r="C181" s="57" t="s">
        <v>510</v>
      </c>
      <c r="D181" s="58" t="s">
        <v>512</v>
      </c>
      <c r="E181" s="57" t="s">
        <v>511</v>
      </c>
      <c r="F181" s="59" t="s">
        <v>32</v>
      </c>
      <c r="G181" s="59" t="s">
        <v>2054</v>
      </c>
    </row>
    <row r="182" spans="1:7" x14ac:dyDescent="0.25">
      <c r="A182" s="57" t="str">
        <f t="shared" si="25"/>
        <v>2.01.01.02.02.02.09.005   DEPARTAMENTO DE MÉTODOS E TÉCNICAS EM PSICOLOGIA</v>
      </c>
      <c r="C182" s="57" t="s">
        <v>513</v>
      </c>
      <c r="D182" s="58" t="s">
        <v>515</v>
      </c>
      <c r="E182" s="57" t="s">
        <v>514</v>
      </c>
      <c r="F182" s="59" t="s">
        <v>32</v>
      </c>
      <c r="G182" s="59" t="s">
        <v>2054</v>
      </c>
    </row>
    <row r="183" spans="1:7" x14ac:dyDescent="0.25">
      <c r="A183" s="57" t="str">
        <f t="shared" si="25"/>
        <v>2.01.01.02.02.02.09.006   DEPARTAMENTO DE PSICODINAMICA</v>
      </c>
      <c r="C183" s="57" t="s">
        <v>516</v>
      </c>
      <c r="D183" s="58" t="s">
        <v>518</v>
      </c>
      <c r="E183" s="57" t="s">
        <v>517</v>
      </c>
      <c r="F183" s="59" t="s">
        <v>32</v>
      </c>
      <c r="G183" s="59" t="s">
        <v>2054</v>
      </c>
    </row>
    <row r="184" spans="1:7" x14ac:dyDescent="0.25">
      <c r="A184" s="57" t="str">
        <f t="shared" si="25"/>
        <v>2.01.01.02.02.02.09.007   DEPARTAMENTO DE PSICOLOGIA DO DESENVOLVIMENTO</v>
      </c>
      <c r="C184" s="57" t="s">
        <v>519</v>
      </c>
      <c r="D184" s="58" t="s">
        <v>521</v>
      </c>
      <c r="E184" s="57" t="s">
        <v>520</v>
      </c>
      <c r="F184" s="59" t="s">
        <v>32</v>
      </c>
      <c r="G184" s="59" t="s">
        <v>2054</v>
      </c>
    </row>
    <row r="185" spans="1:7" x14ac:dyDescent="0.25">
      <c r="A185" s="57" t="str">
        <f t="shared" si="25"/>
        <v>2.01.01.02.02.02.09.008   DEPARTAMENTO DE PSICOLOGIA SOCIAL</v>
      </c>
      <c r="C185" s="57" t="s">
        <v>522</v>
      </c>
      <c r="D185" s="58" t="s">
        <v>524</v>
      </c>
      <c r="E185" s="57" t="s">
        <v>523</v>
      </c>
      <c r="F185" s="59" t="s">
        <v>32</v>
      </c>
      <c r="G185" s="59" t="s">
        <v>2054</v>
      </c>
    </row>
    <row r="186" spans="1:7" x14ac:dyDescent="0.25">
      <c r="A186" s="57" t="str">
        <f t="shared" si="25"/>
        <v>2.01.01.02.02.02.09.009   LABORATÓRIO DE PSICOLOGIA EXPERIMENTAL</v>
      </c>
      <c r="C186" s="57" t="s">
        <v>525</v>
      </c>
      <c r="D186" s="58" t="s">
        <v>527</v>
      </c>
      <c r="E186" s="57" t="s">
        <v>526</v>
      </c>
      <c r="F186" s="59" t="s">
        <v>32</v>
      </c>
      <c r="G186" s="59" t="s">
        <v>2054</v>
      </c>
    </row>
    <row r="187" spans="1:7" x14ac:dyDescent="0.25">
      <c r="A187" s="57" t="str">
        <f t="shared" si="25"/>
        <v>2.01.01.02.02.02.09.010   LABORATÓRIO ATENDIMENTO CLÍNICO</v>
      </c>
      <c r="C187" s="57" t="s">
        <v>528</v>
      </c>
      <c r="D187" s="58" t="s">
        <v>530</v>
      </c>
      <c r="E187" s="57" t="s">
        <v>529</v>
      </c>
      <c r="F187" s="59" t="s">
        <v>32</v>
      </c>
      <c r="G187" s="59" t="s">
        <v>2054</v>
      </c>
    </row>
    <row r="188" spans="1:7" x14ac:dyDescent="0.25">
      <c r="A188" s="57" t="str">
        <f t="shared" si="25"/>
        <v>2.01.01.02.02.02.09.011   LABORATÓRIO ANATOMIA/FISIOLOGIA/NEUROLOGIA</v>
      </c>
      <c r="C188" s="57" t="s">
        <v>531</v>
      </c>
      <c r="D188" s="58" t="s">
        <v>533</v>
      </c>
      <c r="E188" s="57" t="s">
        <v>532</v>
      </c>
      <c r="F188" s="59" t="s">
        <v>32</v>
      </c>
      <c r="G188" s="59" t="s">
        <v>2054</v>
      </c>
    </row>
    <row r="189" spans="1:7" x14ac:dyDescent="0.25">
      <c r="A189" s="57" t="str">
        <f t="shared" si="25"/>
        <v>2.01.01.02.02.02.09.012   LABORATÓRIO DE ANATOMIA</v>
      </c>
      <c r="C189" s="57" t="s">
        <v>534</v>
      </c>
      <c r="D189" s="58" t="s">
        <v>536</v>
      </c>
      <c r="E189" s="57" t="s">
        <v>535</v>
      </c>
      <c r="F189" s="59" t="s">
        <v>32</v>
      </c>
      <c r="G189" s="59" t="s">
        <v>2054</v>
      </c>
    </row>
    <row r="190" spans="1:7" x14ac:dyDescent="0.25">
      <c r="A190" s="57" t="str">
        <f t="shared" si="25"/>
        <v>2.01.01.02.02.02.09.013   CLÍNICA PSICOLOGICA</v>
      </c>
      <c r="C190" s="57" t="s">
        <v>537</v>
      </c>
      <c r="D190" s="58" t="s">
        <v>539</v>
      </c>
      <c r="E190" s="57" t="s">
        <v>538</v>
      </c>
      <c r="F190" s="59" t="s">
        <v>32</v>
      </c>
      <c r="G190" s="59" t="s">
        <v>2054</v>
      </c>
    </row>
    <row r="191" spans="1:7" x14ac:dyDescent="0.25">
      <c r="A191" s="57" t="str">
        <f t="shared" si="25"/>
        <v>2.01.01.02.02.02.09.014   CURSO - APRIMOR. EM FONO / SAUDE</v>
      </c>
      <c r="C191" s="57" t="s">
        <v>540</v>
      </c>
      <c r="D191" s="58" t="s">
        <v>542</v>
      </c>
      <c r="E191" s="57" t="s">
        <v>541</v>
      </c>
      <c r="F191" s="59" t="s">
        <v>32</v>
      </c>
      <c r="G191" s="59" t="s">
        <v>2054</v>
      </c>
    </row>
    <row r="192" spans="1:7" x14ac:dyDescent="0.25">
      <c r="A192" s="57" t="str">
        <f t="shared" si="25"/>
        <v>2.01.01.02.02.02.09.015   CURSO - APRIMOR. TRIAGEM AUDITIVA  NEONATAL</v>
      </c>
      <c r="C192" s="57" t="s">
        <v>543</v>
      </c>
      <c r="D192" s="58" t="s">
        <v>545</v>
      </c>
      <c r="E192" s="57" t="s">
        <v>544</v>
      </c>
      <c r="F192" s="59" t="s">
        <v>32</v>
      </c>
      <c r="G192" s="59" t="s">
        <v>2054</v>
      </c>
    </row>
    <row r="193" spans="1:7" x14ac:dyDescent="0.25">
      <c r="A193" s="57" t="str">
        <f t="shared" si="25"/>
        <v>2.01.01.02.02.02.09.016   CURSO - ELETROFISIOLOGIA / ELETROACUSTICA DA AUDIÇÃO</v>
      </c>
      <c r="C193" s="57" t="s">
        <v>546</v>
      </c>
      <c r="D193" s="58" t="s">
        <v>548</v>
      </c>
      <c r="E193" s="57" t="s">
        <v>547</v>
      </c>
      <c r="F193" s="59" t="s">
        <v>32</v>
      </c>
      <c r="G193" s="59" t="s">
        <v>2054</v>
      </c>
    </row>
    <row r="194" spans="1:7" x14ac:dyDescent="0.25">
      <c r="A194" s="57" t="str">
        <f t="shared" si="25"/>
        <v>2.01.01.02.02.02.09.017   CURSO - APRIMOR. E EXTENSÃO: TRAB REDES DE APOIO</v>
      </c>
      <c r="C194" s="57" t="s">
        <v>549</v>
      </c>
      <c r="D194" s="58" t="s">
        <v>551</v>
      </c>
      <c r="E194" s="57" t="s">
        <v>550</v>
      </c>
      <c r="F194" s="59" t="s">
        <v>32</v>
      </c>
      <c r="G194" s="59" t="s">
        <v>2054</v>
      </c>
    </row>
    <row r="195" spans="1:7" x14ac:dyDescent="0.25">
      <c r="A195" s="57" t="str">
        <f t="shared" si="25"/>
        <v>2.01.01.02.02.02.09.018   CURSO - APRIMOR. EM CLINICA PSICOLÓGICA</v>
      </c>
      <c r="C195" s="57" t="s">
        <v>552</v>
      </c>
      <c r="D195" s="58" t="s">
        <v>554</v>
      </c>
      <c r="E195" s="57" t="s">
        <v>553</v>
      </c>
      <c r="F195" s="59" t="s">
        <v>32</v>
      </c>
      <c r="G195" s="59" t="s">
        <v>2054</v>
      </c>
    </row>
    <row r="196" spans="1:7" x14ac:dyDescent="0.25">
      <c r="A196" s="57" t="str">
        <f t="shared" si="25"/>
        <v>2.01.01.02.02.02.09.100   REVISTA DISTÚRBIOS DA COMUNICAÇÃO</v>
      </c>
      <c r="C196" s="57" t="s">
        <v>555</v>
      </c>
      <c r="D196" s="58" t="s">
        <v>557</v>
      </c>
      <c r="E196" s="57" t="s">
        <v>556</v>
      </c>
      <c r="F196" s="59" t="s">
        <v>32</v>
      </c>
      <c r="G196" s="59" t="s">
        <v>2054</v>
      </c>
    </row>
    <row r="197" spans="1:7" x14ac:dyDescent="0.25">
      <c r="A197" s="57" t="str">
        <f t="shared" si="25"/>
        <v>2.01.01.02.02.02.09.101   CONT - CENTRO EDUCACIONAL MANDAQUI</v>
      </c>
      <c r="C197" s="57" t="s">
        <v>558</v>
      </c>
      <c r="D197" s="58" t="s">
        <v>560</v>
      </c>
      <c r="E197" s="57" t="s">
        <v>559</v>
      </c>
      <c r="F197" s="59" t="s">
        <v>32</v>
      </c>
      <c r="G197" s="59" t="s">
        <v>2054</v>
      </c>
    </row>
    <row r="198" spans="1:7" x14ac:dyDescent="0.25">
      <c r="A198" s="57" t="str">
        <f t="shared" si="25"/>
        <v>2.01.01.02.02.02.09.102   CONSENSO DE NEUROPATIA</v>
      </c>
      <c r="C198" s="57" t="s">
        <v>561</v>
      </c>
      <c r="D198" s="58" t="s">
        <v>563</v>
      </c>
      <c r="E198" s="57" t="s">
        <v>562</v>
      </c>
      <c r="F198" s="59" t="s">
        <v>32</v>
      </c>
      <c r="G198" s="59" t="s">
        <v>2054</v>
      </c>
    </row>
    <row r="199" spans="1:7" x14ac:dyDescent="0.25">
      <c r="A199" s="57" t="str">
        <f t="shared" ref="A199:A200" si="26">C199&amp;"   "&amp;E199</f>
        <v>2.01.01.02.02.02.09.104   CONV - PRO-SAUDE II</v>
      </c>
      <c r="C199" s="57" t="s">
        <v>564</v>
      </c>
      <c r="D199" s="58" t="s">
        <v>566</v>
      </c>
      <c r="E199" s="57" t="s">
        <v>565</v>
      </c>
      <c r="F199" s="59" t="s">
        <v>32</v>
      </c>
      <c r="G199" s="59" t="s">
        <v>2054</v>
      </c>
    </row>
    <row r="200" spans="1:7" x14ac:dyDescent="0.25">
      <c r="A200" s="57" t="str">
        <f t="shared" si="26"/>
        <v>2.01.01.02.02.02.09.105   CONV - PRO/PET SAO PAULO 2012</v>
      </c>
      <c r="C200" s="57" t="s">
        <v>2113</v>
      </c>
      <c r="D200" s="58" t="s">
        <v>2114</v>
      </c>
      <c r="E200" s="57" t="s">
        <v>2115</v>
      </c>
      <c r="F200" s="59" t="s">
        <v>32</v>
      </c>
      <c r="G200" s="59" t="s">
        <v>2054</v>
      </c>
    </row>
    <row r="201" spans="1:7" x14ac:dyDescent="0.25">
      <c r="A201" s="57" t="str">
        <f t="shared" ref="A201:A209" si="27">C201&amp;"   "&amp;E201</f>
        <v>2.01.01.02.02.02.10.001   FACULDADE DE EDUCAÇÃO - DIREÇÃO GERAL</v>
      </c>
      <c r="C201" s="57" t="s">
        <v>567</v>
      </c>
      <c r="D201" s="58" t="s">
        <v>569</v>
      </c>
      <c r="E201" s="57" t="s">
        <v>568</v>
      </c>
      <c r="F201" s="59" t="s">
        <v>32</v>
      </c>
      <c r="G201" s="59" t="s">
        <v>2054</v>
      </c>
    </row>
    <row r="202" spans="1:7" x14ac:dyDescent="0.25">
      <c r="A202" s="57" t="str">
        <f t="shared" si="27"/>
        <v>2.01.01.02.02.02.10.002   EXPEDIENTE DA FACULDADE - FE</v>
      </c>
      <c r="C202" s="57" t="s">
        <v>570</v>
      </c>
      <c r="D202" s="58" t="s">
        <v>572</v>
      </c>
      <c r="E202" s="57" t="s">
        <v>571</v>
      </c>
      <c r="F202" s="59" t="s">
        <v>32</v>
      </c>
      <c r="G202" s="59" t="s">
        <v>2054</v>
      </c>
    </row>
    <row r="203" spans="1:7" x14ac:dyDescent="0.25">
      <c r="A203" s="57" t="str">
        <f t="shared" si="27"/>
        <v>2.01.01.02.02.02.10.003   DEPARTAMENTO DE EDUCAÇÃO FÍSICA E ESPORTES</v>
      </c>
      <c r="C203" s="57" t="s">
        <v>573</v>
      </c>
      <c r="D203" s="58" t="s">
        <v>575</v>
      </c>
      <c r="E203" s="57" t="s">
        <v>574</v>
      </c>
      <c r="F203" s="59" t="s">
        <v>32</v>
      </c>
      <c r="G203" s="59" t="s">
        <v>2054</v>
      </c>
    </row>
    <row r="204" spans="1:7" x14ac:dyDescent="0.25">
      <c r="A204" s="57" t="str">
        <f t="shared" si="27"/>
        <v>2.01.01.02.02.02.10.004   DEPARTAMENTO DE FUNDAMENTOS DA EDUCAÇÃO</v>
      </c>
      <c r="C204" s="57" t="s">
        <v>576</v>
      </c>
      <c r="D204" s="58" t="s">
        <v>578</v>
      </c>
      <c r="E204" s="57" t="s">
        <v>577</v>
      </c>
      <c r="F204" s="59" t="s">
        <v>32</v>
      </c>
      <c r="G204" s="59" t="s">
        <v>2054</v>
      </c>
    </row>
    <row r="205" spans="1:7" x14ac:dyDescent="0.25">
      <c r="A205" s="57" t="str">
        <f t="shared" si="27"/>
        <v>2.01.01.02.02.02.10.005   DEPARTAMENTO DE FORMAÇÃO DOCENTE, GESTÃO E TECNOLOGIAS</v>
      </c>
      <c r="C205" s="57" t="s">
        <v>579</v>
      </c>
      <c r="D205" s="58" t="s">
        <v>581</v>
      </c>
      <c r="E205" s="57" t="s">
        <v>580</v>
      </c>
      <c r="F205" s="59" t="s">
        <v>32</v>
      </c>
      <c r="G205" s="59" t="s">
        <v>2054</v>
      </c>
    </row>
    <row r="206" spans="1:7" x14ac:dyDescent="0.25">
      <c r="A206" s="57" t="str">
        <f t="shared" si="27"/>
        <v>2.01.01.02.02.02.10.006   BRINQUEDOTECA</v>
      </c>
      <c r="C206" s="57" t="s">
        <v>582</v>
      </c>
      <c r="D206" s="58" t="s">
        <v>584</v>
      </c>
      <c r="E206" s="57" t="s">
        <v>583</v>
      </c>
      <c r="F206" s="59" t="s">
        <v>32</v>
      </c>
      <c r="G206" s="59" t="s">
        <v>2054</v>
      </c>
    </row>
    <row r="207" spans="1:7" x14ac:dyDescent="0.25">
      <c r="A207" s="57" t="str">
        <f t="shared" si="27"/>
        <v>2.01.01.02.02.02.10.007   PIFPEB - FORMAÇÃO DE PROFESSORES</v>
      </c>
      <c r="C207" s="57" t="s">
        <v>585</v>
      </c>
      <c r="D207" s="58" t="s">
        <v>587</v>
      </c>
      <c r="E207" s="57" t="s">
        <v>586</v>
      </c>
      <c r="F207" s="59" t="s">
        <v>32</v>
      </c>
      <c r="G207" s="59" t="s">
        <v>2054</v>
      </c>
    </row>
    <row r="208" spans="1:7" x14ac:dyDescent="0.25">
      <c r="A208" s="57" t="str">
        <f t="shared" si="27"/>
        <v>2.01.01.02.02.02.10.008   NUCLEO DE EDUCAÇÃO FISICA</v>
      </c>
      <c r="C208" s="57" t="s">
        <v>588</v>
      </c>
      <c r="D208" s="58" t="s">
        <v>590</v>
      </c>
      <c r="E208" s="57" t="s">
        <v>589</v>
      </c>
      <c r="F208" s="59" t="s">
        <v>32</v>
      </c>
      <c r="G208" s="59" t="s">
        <v>2054</v>
      </c>
    </row>
    <row r="209" spans="1:7" x14ac:dyDescent="0.25">
      <c r="A209" s="57" t="str">
        <f t="shared" si="27"/>
        <v>2.01.01.02.02.02.10.100   CONV - PROJETO CONVIVER E APRENDER</v>
      </c>
      <c r="C209" s="57" t="s">
        <v>591</v>
      </c>
      <c r="D209" s="58" t="s">
        <v>593</v>
      </c>
      <c r="E209" s="57" t="s">
        <v>592</v>
      </c>
      <c r="F209" s="59" t="s">
        <v>32</v>
      </c>
      <c r="G209" s="59" t="s">
        <v>2054</v>
      </c>
    </row>
    <row r="210" spans="1:7" x14ac:dyDescent="0.25">
      <c r="A210" s="57" t="str">
        <f t="shared" ref="A210:A212" si="28">C210&amp;"   "&amp;E210</f>
        <v>2.01.01.02.02.02.10.103   CONV - REFAZENDO VINCULOS, VALORES E ATITUDES</v>
      </c>
      <c r="C210" s="57" t="s">
        <v>594</v>
      </c>
      <c r="D210" s="58" t="s">
        <v>596</v>
      </c>
      <c r="E210" s="57" t="s">
        <v>595</v>
      </c>
      <c r="F210" s="59" t="s">
        <v>32</v>
      </c>
      <c r="G210" s="59" t="s">
        <v>2054</v>
      </c>
    </row>
    <row r="211" spans="1:7" x14ac:dyDescent="0.25">
      <c r="A211" s="57" t="str">
        <f t="shared" si="28"/>
        <v>2.01.01.02.02.02.10.104   CONV - PIBID/PUCSP</v>
      </c>
      <c r="C211" s="57" t="s">
        <v>597</v>
      </c>
      <c r="D211" s="58" t="s">
        <v>599</v>
      </c>
      <c r="E211" s="57" t="s">
        <v>598</v>
      </c>
      <c r="F211" s="59" t="s">
        <v>32</v>
      </c>
      <c r="G211" s="59" t="s">
        <v>2054</v>
      </c>
    </row>
    <row r="212" spans="1:7" x14ac:dyDescent="0.25">
      <c r="A212" s="57" t="str">
        <f t="shared" si="28"/>
        <v>2.01.01.02.02.02.10.105   CONV - PONTINHOS DE CULTURA 2 - SCC/MINC</v>
      </c>
      <c r="C212" s="57" t="s">
        <v>600</v>
      </c>
      <c r="D212" s="58" t="s">
        <v>602</v>
      </c>
      <c r="E212" s="57" t="s">
        <v>601</v>
      </c>
      <c r="F212" s="59" t="s">
        <v>32</v>
      </c>
      <c r="G212" s="59" t="s">
        <v>2054</v>
      </c>
    </row>
    <row r="213" spans="1:7" x14ac:dyDescent="0.25">
      <c r="A213" s="57" t="str">
        <f t="shared" ref="A213:A223" si="29">C213&amp;"   "&amp;E213</f>
        <v>2.01.01.02.02.02.11.001   NTC - NÚCLEO DE TRABALHOS COMUNITÁRIOS</v>
      </c>
      <c r="C213" s="57" t="s">
        <v>603</v>
      </c>
      <c r="D213" s="58" t="s">
        <v>605</v>
      </c>
      <c r="E213" s="57" t="s">
        <v>604</v>
      </c>
      <c r="F213" s="59" t="s">
        <v>32</v>
      </c>
      <c r="G213" s="59" t="s">
        <v>2054</v>
      </c>
    </row>
    <row r="214" spans="1:7" x14ac:dyDescent="0.25">
      <c r="A214" s="57" t="str">
        <f t="shared" si="29"/>
        <v>2.01.01.02.02.02.11.002   NTC - OFICINAS</v>
      </c>
      <c r="C214" s="57" t="s">
        <v>606</v>
      </c>
      <c r="D214" s="58" t="s">
        <v>608</v>
      </c>
      <c r="E214" s="57" t="s">
        <v>607</v>
      </c>
      <c r="F214" s="59" t="s">
        <v>32</v>
      </c>
      <c r="G214" s="59" t="s">
        <v>2054</v>
      </c>
    </row>
    <row r="215" spans="1:7" x14ac:dyDescent="0.25">
      <c r="A215" s="57" t="str">
        <f t="shared" si="29"/>
        <v>2.01.01.02.02.02.11.003   NTC - CONCURSO DE CRIAÇÃO DE HISTORIA EM QUADRINHOS</v>
      </c>
      <c r="C215" s="57" t="s">
        <v>609</v>
      </c>
      <c r="D215" s="58" t="s">
        <v>611</v>
      </c>
      <c r="E215" s="57" t="s">
        <v>610</v>
      </c>
      <c r="F215" s="59" t="s">
        <v>32</v>
      </c>
      <c r="G215" s="59" t="s">
        <v>2054</v>
      </c>
    </row>
    <row r="216" spans="1:7" x14ac:dyDescent="0.25">
      <c r="A216" s="57" t="str">
        <f t="shared" si="29"/>
        <v>2.01.01.02.02.02.11.100   CONV - NTC - FORM.GUARDA CIVIL DE AMPARO-MEDIAÇÃO CONFLITOS</v>
      </c>
      <c r="C216" s="57" t="s">
        <v>612</v>
      </c>
      <c r="D216" s="58" t="s">
        <v>614</v>
      </c>
      <c r="E216" s="57" t="s">
        <v>613</v>
      </c>
      <c r="F216" s="59" t="s">
        <v>32</v>
      </c>
      <c r="G216" s="59" t="s">
        <v>2054</v>
      </c>
    </row>
    <row r="217" spans="1:7" x14ac:dyDescent="0.25">
      <c r="A217" s="57" t="str">
        <f t="shared" si="29"/>
        <v>2.01.01.02.02.02.11.101   CONV - NTC - FENABB - FUNDACAO BANCO DO BRASIL</v>
      </c>
      <c r="C217" s="57" t="s">
        <v>615</v>
      </c>
      <c r="D217" s="58" t="s">
        <v>617</v>
      </c>
      <c r="E217" s="57" t="s">
        <v>616</v>
      </c>
      <c r="F217" s="59" t="s">
        <v>32</v>
      </c>
      <c r="G217" s="59" t="s">
        <v>2054</v>
      </c>
    </row>
    <row r="218" spans="1:7" x14ac:dyDescent="0.25">
      <c r="A218" s="57" t="str">
        <f t="shared" si="29"/>
        <v>2.01.01.02.02.02.11.102   CONV - NTC - PROJETO MOVA - SEC MUNIC. EDUCACAO</v>
      </c>
      <c r="C218" s="57" t="s">
        <v>618</v>
      </c>
      <c r="D218" s="58" t="s">
        <v>620</v>
      </c>
      <c r="E218" s="57" t="s">
        <v>619</v>
      </c>
      <c r="F218" s="59" t="s">
        <v>32</v>
      </c>
      <c r="G218" s="59" t="s">
        <v>2054</v>
      </c>
    </row>
    <row r="219" spans="1:7" x14ac:dyDescent="0.25">
      <c r="A219" s="57" t="str">
        <f t="shared" si="29"/>
        <v>2.01.01.02.02.02.11.103   CONV - NTC - FENABB / AABB COMUNIDADE - PROGRAMA INTEGRACAO</v>
      </c>
      <c r="C219" s="57" t="s">
        <v>621</v>
      </c>
      <c r="D219" s="58" t="s">
        <v>623</v>
      </c>
      <c r="E219" s="57" t="s">
        <v>622</v>
      </c>
      <c r="F219" s="59" t="s">
        <v>32</v>
      </c>
      <c r="G219" s="59" t="s">
        <v>2054</v>
      </c>
    </row>
    <row r="220" spans="1:7" x14ac:dyDescent="0.25">
      <c r="A220" s="57" t="str">
        <f t="shared" si="29"/>
        <v>2.01.01.02.02.02.11.104   CONV - NTC - ELEIÇÃO CONSELHO TUTELAR - PM OSASCO</v>
      </c>
      <c r="C220" s="57" t="s">
        <v>624</v>
      </c>
      <c r="D220" s="58" t="s">
        <v>626</v>
      </c>
      <c r="E220" s="57" t="s">
        <v>625</v>
      </c>
      <c r="F220" s="59" t="s">
        <v>32</v>
      </c>
      <c r="G220" s="59" t="s">
        <v>2054</v>
      </c>
    </row>
    <row r="221" spans="1:7" x14ac:dyDescent="0.25">
      <c r="A221" s="57" t="str">
        <f t="shared" si="29"/>
        <v>2.01.01.02.02.02.11.105   CONV - NTC - PROTEJO - TECENDO A CIDADANIA</v>
      </c>
      <c r="C221" s="57" t="s">
        <v>627</v>
      </c>
      <c r="D221" s="58" t="s">
        <v>629</v>
      </c>
      <c r="E221" s="57" t="s">
        <v>628</v>
      </c>
      <c r="F221" s="59" t="s">
        <v>32</v>
      </c>
      <c r="G221" s="59" t="s">
        <v>2054</v>
      </c>
    </row>
    <row r="222" spans="1:7" x14ac:dyDescent="0.25">
      <c r="A222" s="57" t="str">
        <f t="shared" si="29"/>
        <v>2.01.01.02.02.02.11.106   CONV - NTC - TECENDO CIDADANIA / PM CAMPINAS</v>
      </c>
      <c r="C222" s="57" t="s">
        <v>630</v>
      </c>
      <c r="D222" s="58" t="s">
        <v>632</v>
      </c>
      <c r="E222" s="57" t="s">
        <v>631</v>
      </c>
      <c r="F222" s="59" t="s">
        <v>32</v>
      </c>
      <c r="G222" s="59" t="s">
        <v>2054</v>
      </c>
    </row>
    <row r="223" spans="1:7" x14ac:dyDescent="0.25">
      <c r="A223" s="57" t="str">
        <f t="shared" si="29"/>
        <v>2.01.01.02.02.02.11.107   CONV - NTC - CONFERÊNCIA LÚDICA - OSASCO</v>
      </c>
      <c r="C223" s="57" t="s">
        <v>633</v>
      </c>
      <c r="D223" s="58" t="s">
        <v>633</v>
      </c>
      <c r="E223" s="57" t="s">
        <v>634</v>
      </c>
      <c r="F223" s="59" t="s">
        <v>32</v>
      </c>
      <c r="G223" s="59" t="s">
        <v>2054</v>
      </c>
    </row>
    <row r="224" spans="1:7" x14ac:dyDescent="0.25">
      <c r="A224" s="57" t="str">
        <f t="shared" ref="A224:A235" si="30">C224&amp;"   "&amp;E224</f>
        <v>2.01.01.02.02.02.12.001   FACULDADE DE DIREITO - DIREÇÃO GERAL</v>
      </c>
      <c r="C224" s="57" t="s">
        <v>635</v>
      </c>
      <c r="D224" s="58" t="s">
        <v>637</v>
      </c>
      <c r="E224" s="57" t="s">
        <v>636</v>
      </c>
      <c r="F224" s="59" t="s">
        <v>32</v>
      </c>
      <c r="G224" s="59" t="s">
        <v>2054</v>
      </c>
    </row>
    <row r="225" spans="1:7" x14ac:dyDescent="0.25">
      <c r="A225" s="57" t="str">
        <f t="shared" si="30"/>
        <v>2.01.01.02.02.02.12.002   EXPEDIENTE DA FACULDADE - FD</v>
      </c>
      <c r="C225" s="57" t="s">
        <v>638</v>
      </c>
      <c r="D225" s="58" t="s">
        <v>640</v>
      </c>
      <c r="E225" s="57" t="s">
        <v>639</v>
      </c>
      <c r="F225" s="59" t="s">
        <v>32</v>
      </c>
      <c r="G225" s="59" t="s">
        <v>2054</v>
      </c>
    </row>
    <row r="226" spans="1:7" x14ac:dyDescent="0.25">
      <c r="A226" s="57" t="str">
        <f t="shared" si="30"/>
        <v>2.01.01.02.02.02.12.003   DEPARTAMENTO DE DIREITO CIVIL, PROCESSO CIVIL E TRABALHISTA</v>
      </c>
      <c r="C226" s="57" t="s">
        <v>641</v>
      </c>
      <c r="D226" s="58" t="s">
        <v>643</v>
      </c>
      <c r="E226" s="57" t="s">
        <v>642</v>
      </c>
      <c r="F226" s="59" t="s">
        <v>32</v>
      </c>
      <c r="G226" s="59" t="s">
        <v>2054</v>
      </c>
    </row>
    <row r="227" spans="1:7" x14ac:dyDescent="0.25">
      <c r="A227" s="57" t="str">
        <f t="shared" si="30"/>
        <v>2.01.01.02.02.02.12.004   DEPARTAMENTO DE DIREITO DAS RELAÇÕES TRIBUTÁRIAS, ECON E COM</v>
      </c>
      <c r="C227" s="57" t="s">
        <v>644</v>
      </c>
      <c r="D227" s="58" t="s">
        <v>646</v>
      </c>
      <c r="E227" s="57" t="s">
        <v>645</v>
      </c>
      <c r="F227" s="59" t="s">
        <v>32</v>
      </c>
      <c r="G227" s="59" t="s">
        <v>2054</v>
      </c>
    </row>
    <row r="228" spans="1:7" x14ac:dyDescent="0.25">
      <c r="A228" s="57" t="str">
        <f t="shared" si="30"/>
        <v>2.01.01.02.02.02.12.005   DEPARTAMENTO DE DIREITO PENAL E PROCESSUAL PENAL</v>
      </c>
      <c r="C228" s="57" t="s">
        <v>647</v>
      </c>
      <c r="D228" s="58" t="s">
        <v>649</v>
      </c>
      <c r="E228" s="57" t="s">
        <v>648</v>
      </c>
      <c r="F228" s="59" t="s">
        <v>32</v>
      </c>
      <c r="G228" s="59" t="s">
        <v>2054</v>
      </c>
    </row>
    <row r="229" spans="1:7" x14ac:dyDescent="0.25">
      <c r="A229" s="57" t="str">
        <f t="shared" si="30"/>
        <v>2.01.01.02.02.02.12.006   DEPARTAMENTO DE DIREITO PÚBLICO</v>
      </c>
      <c r="C229" s="57" t="s">
        <v>650</v>
      </c>
      <c r="D229" s="58" t="s">
        <v>652</v>
      </c>
      <c r="E229" s="57" t="s">
        <v>651</v>
      </c>
      <c r="F229" s="59" t="s">
        <v>32</v>
      </c>
      <c r="G229" s="59" t="s">
        <v>2054</v>
      </c>
    </row>
    <row r="230" spans="1:7" x14ac:dyDescent="0.25">
      <c r="A230" s="57" t="str">
        <f t="shared" si="30"/>
        <v>2.01.01.02.02.02.12.007   DEPARTAMENTO DE DIREITOS DIFUSOS E COLETIVOS</v>
      </c>
      <c r="C230" s="57" t="s">
        <v>653</v>
      </c>
      <c r="D230" s="58" t="s">
        <v>655</v>
      </c>
      <c r="E230" s="57" t="s">
        <v>654</v>
      </c>
      <c r="F230" s="59" t="s">
        <v>32</v>
      </c>
      <c r="G230" s="59" t="s">
        <v>2054</v>
      </c>
    </row>
    <row r="231" spans="1:7" x14ac:dyDescent="0.25">
      <c r="A231" s="57" t="str">
        <f t="shared" si="30"/>
        <v>2.01.01.02.02.02.12.008   DEPARTAMENTO DE TEORIA GERAL DO DIREITO</v>
      </c>
      <c r="C231" s="57" t="s">
        <v>656</v>
      </c>
      <c r="D231" s="58" t="s">
        <v>658</v>
      </c>
      <c r="E231" s="57" t="s">
        <v>657</v>
      </c>
      <c r="F231" s="59" t="s">
        <v>32</v>
      </c>
      <c r="G231" s="59" t="s">
        <v>2054</v>
      </c>
    </row>
    <row r="232" spans="1:7" x14ac:dyDescent="0.25">
      <c r="A232" s="57" t="str">
        <f t="shared" si="30"/>
        <v>2.01.01.02.02.02.12.009   ESCRITÓRIO MODELO  DOM PAULO EVARISTO ARNS</v>
      </c>
      <c r="C232" s="57" t="s">
        <v>659</v>
      </c>
      <c r="D232" s="58" t="s">
        <v>661</v>
      </c>
      <c r="E232" s="57" t="s">
        <v>660</v>
      </c>
      <c r="F232" s="59" t="s">
        <v>32</v>
      </c>
      <c r="G232" s="59" t="s">
        <v>2054</v>
      </c>
    </row>
    <row r="233" spans="1:7" x14ac:dyDescent="0.25">
      <c r="A233" s="57" t="str">
        <f t="shared" si="30"/>
        <v>2.01.01.02.02.02.12.010   JUIZADO ESPECIAL CÍVEL</v>
      </c>
      <c r="C233" s="57" t="s">
        <v>662</v>
      </c>
      <c r="D233" s="58" t="s">
        <v>664</v>
      </c>
      <c r="E233" s="57" t="s">
        <v>663</v>
      </c>
      <c r="F233" s="59" t="s">
        <v>32</v>
      </c>
      <c r="G233" s="59" t="s">
        <v>2054</v>
      </c>
    </row>
    <row r="234" spans="1:7" x14ac:dyDescent="0.25">
      <c r="A234" s="57" t="str">
        <f t="shared" si="30"/>
        <v>2.01.01.02.02.02.12.011   ESTAGIO PROFISSIONAL DE DIREITO</v>
      </c>
      <c r="C234" s="57" t="s">
        <v>665</v>
      </c>
      <c r="D234" s="58" t="s">
        <v>667</v>
      </c>
      <c r="E234" s="57" t="s">
        <v>666</v>
      </c>
      <c r="F234" s="59" t="s">
        <v>32</v>
      </c>
      <c r="G234" s="59" t="s">
        <v>2054</v>
      </c>
    </row>
    <row r="235" spans="1:7" x14ac:dyDescent="0.25">
      <c r="A235" s="57" t="str">
        <f t="shared" si="30"/>
        <v>2.01.01.02.02.02.12.100   CONV - DEFENSORIA PUBLICA DO ESTADO</v>
      </c>
      <c r="C235" s="57" t="s">
        <v>668</v>
      </c>
      <c r="D235" s="58" t="s">
        <v>670</v>
      </c>
      <c r="E235" s="57" t="s">
        <v>669</v>
      </c>
      <c r="F235" s="59" t="s">
        <v>32</v>
      </c>
      <c r="G235" s="59" t="s">
        <v>2054</v>
      </c>
    </row>
    <row r="236" spans="1:7" x14ac:dyDescent="0.25">
      <c r="A236" s="57" t="str">
        <f t="shared" ref="A236:A240" si="31">C236&amp;"   "&amp;E236</f>
        <v>2.01.01.02.02.02.12.104   CONV - PRONASCI/DEFENSORIA PÚBLICA DO ESTADO</v>
      </c>
      <c r="C236" s="57" t="s">
        <v>671</v>
      </c>
      <c r="D236" s="58" t="s">
        <v>673</v>
      </c>
      <c r="E236" s="57" t="s">
        <v>672</v>
      </c>
      <c r="F236" s="59" t="s">
        <v>32</v>
      </c>
      <c r="G236" s="59" t="s">
        <v>2054</v>
      </c>
    </row>
    <row r="237" spans="1:7" x14ac:dyDescent="0.25">
      <c r="A237" s="57" t="str">
        <f t="shared" si="31"/>
        <v>2.01.01.02.02.02.12.105   CONV - BALCAO DE DIREITOS - DIMINUINDO DISTANCIAS SOCIAS II</v>
      </c>
      <c r="C237" s="57" t="s">
        <v>674</v>
      </c>
      <c r="D237" s="58" t="s">
        <v>674</v>
      </c>
      <c r="E237" s="57" t="s">
        <v>675</v>
      </c>
      <c r="F237" s="59" t="s">
        <v>32</v>
      </c>
      <c r="G237" s="59" t="s">
        <v>2054</v>
      </c>
    </row>
    <row r="238" spans="1:7" x14ac:dyDescent="0.25">
      <c r="A238" s="57" t="str">
        <f t="shared" si="31"/>
        <v>2.01.01.02.02.02.12.106   CONV - PROJETO BRA/07/004 - PENSANDO O DIREITO 4</v>
      </c>
      <c r="C238" s="57" t="s">
        <v>676</v>
      </c>
      <c r="D238" s="58" t="s">
        <v>678</v>
      </c>
      <c r="E238" s="57" t="s">
        <v>677</v>
      </c>
      <c r="F238" s="59" t="s">
        <v>32</v>
      </c>
      <c r="G238" s="59" t="s">
        <v>2054</v>
      </c>
    </row>
    <row r="239" spans="1:7" x14ac:dyDescent="0.25">
      <c r="A239" s="57" t="str">
        <f t="shared" si="31"/>
        <v>2.01.01.02.02.02.12.107   CONV - PORTAL FICHA LIMPA</v>
      </c>
      <c r="C239" s="57" t="s">
        <v>679</v>
      </c>
      <c r="D239" s="58" t="s">
        <v>681</v>
      </c>
      <c r="E239" s="57" t="s">
        <v>680</v>
      </c>
      <c r="F239" s="59" t="s">
        <v>32</v>
      </c>
      <c r="G239" s="59" t="s">
        <v>2054</v>
      </c>
    </row>
    <row r="240" spans="1:7" x14ac:dyDescent="0.25">
      <c r="A240" s="57" t="str">
        <f t="shared" si="31"/>
        <v>2.01.01.02.02.02.12.108   CONV - FORTALECIMENTO DA ADVOCACIA - FUNDACAO FORD</v>
      </c>
      <c r="C240" s="57" t="s">
        <v>2116</v>
      </c>
      <c r="D240" s="58" t="s">
        <v>2117</v>
      </c>
      <c r="E240" s="57" t="s">
        <v>2118</v>
      </c>
      <c r="F240" s="59" t="s">
        <v>32</v>
      </c>
      <c r="G240" s="59" t="s">
        <v>2054</v>
      </c>
    </row>
    <row r="241" spans="1:7" x14ac:dyDescent="0.25">
      <c r="A241" s="57" t="str">
        <f t="shared" ref="A241:A259" si="32">C241&amp;"   "&amp;E241</f>
        <v>2.01.01.02.02.02.15.001   FACULDADE DE FILOSOFIA, COMUNICAÇÃO, LETRAS E ARTES - DIREÇÃ</v>
      </c>
      <c r="C241" s="57" t="s">
        <v>682</v>
      </c>
      <c r="D241" s="58" t="s">
        <v>684</v>
      </c>
      <c r="E241" s="57" t="s">
        <v>683</v>
      </c>
      <c r="F241" s="59" t="s">
        <v>32</v>
      </c>
      <c r="G241" s="59" t="s">
        <v>2054</v>
      </c>
    </row>
    <row r="242" spans="1:7" x14ac:dyDescent="0.25">
      <c r="A242" s="57" t="str">
        <f t="shared" si="32"/>
        <v>2.01.01.02.02.02.15.002   EXPEDIENTE DA FACULDADE - FAFICLA</v>
      </c>
      <c r="C242" s="57" t="s">
        <v>685</v>
      </c>
      <c r="D242" s="58" t="s">
        <v>687</v>
      </c>
      <c r="E242" s="57" t="s">
        <v>686</v>
      </c>
      <c r="F242" s="59" t="s">
        <v>32</v>
      </c>
      <c r="G242" s="59" t="s">
        <v>2054</v>
      </c>
    </row>
    <row r="243" spans="1:7" x14ac:dyDescent="0.25">
      <c r="A243" s="57" t="str">
        <f t="shared" si="32"/>
        <v>2.01.01.02.02.02.15.003   DEPARTAMENTO DE ARTE</v>
      </c>
      <c r="C243" s="57" t="s">
        <v>688</v>
      </c>
      <c r="D243" s="58" t="s">
        <v>690</v>
      </c>
      <c r="E243" s="57" t="s">
        <v>689</v>
      </c>
      <c r="F243" s="59" t="s">
        <v>32</v>
      </c>
      <c r="G243" s="59" t="s">
        <v>2054</v>
      </c>
    </row>
    <row r="244" spans="1:7" x14ac:dyDescent="0.25">
      <c r="A244" s="57" t="str">
        <f t="shared" si="32"/>
        <v>2.01.01.02.02.02.15.004   DEPARTAMENTO DE FRANCÊS</v>
      </c>
      <c r="C244" s="57" t="s">
        <v>691</v>
      </c>
      <c r="D244" s="58" t="s">
        <v>693</v>
      </c>
      <c r="E244" s="57" t="s">
        <v>692</v>
      </c>
      <c r="F244" s="59" t="s">
        <v>32</v>
      </c>
      <c r="G244" s="59" t="s">
        <v>2054</v>
      </c>
    </row>
    <row r="245" spans="1:7" x14ac:dyDescent="0.25">
      <c r="A245" s="57" t="str">
        <f t="shared" si="32"/>
        <v>2.01.01.02.02.02.15.005   DEPARTAMENTO DE LINGUAGENS DO CORPO</v>
      </c>
      <c r="C245" s="57" t="s">
        <v>694</v>
      </c>
      <c r="D245" s="58" t="s">
        <v>696</v>
      </c>
      <c r="E245" s="57" t="s">
        <v>695</v>
      </c>
      <c r="F245" s="59" t="s">
        <v>32</v>
      </c>
      <c r="G245" s="59" t="s">
        <v>2054</v>
      </c>
    </row>
    <row r="246" spans="1:7" x14ac:dyDescent="0.25">
      <c r="A246" s="57" t="str">
        <f t="shared" si="32"/>
        <v>2.01.01.02.02.02.15.006   DEPARTAMENTO DE JORNALISMO</v>
      </c>
      <c r="C246" s="57" t="s">
        <v>697</v>
      </c>
      <c r="D246" s="58" t="s">
        <v>699</v>
      </c>
      <c r="E246" s="57" t="s">
        <v>698</v>
      </c>
      <c r="F246" s="59" t="s">
        <v>32</v>
      </c>
      <c r="G246" s="59" t="s">
        <v>2054</v>
      </c>
    </row>
    <row r="247" spans="1:7" x14ac:dyDescent="0.25">
      <c r="A247" s="57" t="str">
        <f t="shared" si="32"/>
        <v>2.01.01.02.02.02.15.007   DEPARTAMENTO DE FILOSOFIA</v>
      </c>
      <c r="C247" s="57" t="s">
        <v>700</v>
      </c>
      <c r="D247" s="58" t="s">
        <v>702</v>
      </c>
      <c r="E247" s="57" t="s">
        <v>701</v>
      </c>
      <c r="F247" s="59" t="s">
        <v>32</v>
      </c>
      <c r="G247" s="59" t="s">
        <v>2054</v>
      </c>
    </row>
    <row r="248" spans="1:7" x14ac:dyDescent="0.25">
      <c r="A248" s="57" t="str">
        <f t="shared" si="32"/>
        <v>2.01.01.02.02.02.15.008   DEPARTAMENTO DE INGLÊS</v>
      </c>
      <c r="C248" s="57" t="s">
        <v>703</v>
      </c>
      <c r="D248" s="58" t="s">
        <v>705</v>
      </c>
      <c r="E248" s="57" t="s">
        <v>704</v>
      </c>
      <c r="F248" s="59" t="s">
        <v>32</v>
      </c>
      <c r="G248" s="59" t="s">
        <v>2054</v>
      </c>
    </row>
    <row r="249" spans="1:7" x14ac:dyDescent="0.25">
      <c r="A249" s="57" t="str">
        <f t="shared" si="32"/>
        <v>2.01.01.02.02.02.15.009   DEPARTAMENTO DE PORTUGUÊS</v>
      </c>
      <c r="C249" s="57" t="s">
        <v>706</v>
      </c>
      <c r="D249" s="58" t="s">
        <v>708</v>
      </c>
      <c r="E249" s="57" t="s">
        <v>707</v>
      </c>
      <c r="F249" s="59" t="s">
        <v>32</v>
      </c>
      <c r="G249" s="59" t="s">
        <v>2054</v>
      </c>
    </row>
    <row r="250" spans="1:7" x14ac:dyDescent="0.25">
      <c r="A250" s="57" t="str">
        <f t="shared" si="32"/>
        <v>2.01.01.02.02.02.15.010   DEPARTAMENTO DE LINGUISTICA</v>
      </c>
      <c r="C250" s="57" t="s">
        <v>709</v>
      </c>
      <c r="D250" s="58" t="s">
        <v>711</v>
      </c>
      <c r="E250" s="57" t="s">
        <v>710</v>
      </c>
      <c r="F250" s="59" t="s">
        <v>32</v>
      </c>
      <c r="G250" s="59" t="s">
        <v>2054</v>
      </c>
    </row>
    <row r="251" spans="1:7" x14ac:dyDescent="0.25">
      <c r="A251" s="57" t="str">
        <f t="shared" si="32"/>
        <v>2.01.01.02.02.02.15.011   IP - INSTITUTO DE PESQUISAS</v>
      </c>
      <c r="C251" s="57" t="s">
        <v>712</v>
      </c>
      <c r="D251" s="58" t="s">
        <v>714</v>
      </c>
      <c r="E251" s="57" t="s">
        <v>713</v>
      </c>
      <c r="F251" s="59" t="s">
        <v>32</v>
      </c>
      <c r="G251" s="59" t="s">
        <v>2054</v>
      </c>
    </row>
    <row r="252" spans="1:7" x14ac:dyDescent="0.25">
      <c r="A252" s="57" t="str">
        <f t="shared" si="32"/>
        <v>2.01.01.02.02.02.15.012   CEAL - CENTRO ESTUDO APRENDIZAGEM DE LÍNGUAS</v>
      </c>
      <c r="C252" s="57" t="s">
        <v>715</v>
      </c>
      <c r="D252" s="58" t="s">
        <v>717</v>
      </c>
      <c r="E252" s="57" t="s">
        <v>716</v>
      </c>
      <c r="F252" s="59" t="s">
        <v>32</v>
      </c>
      <c r="G252" s="59" t="s">
        <v>2054</v>
      </c>
    </row>
    <row r="253" spans="1:7" x14ac:dyDescent="0.25">
      <c r="A253" s="57" t="str">
        <f t="shared" si="32"/>
        <v>2.01.01.02.02.02.15.013   REDE PUC</v>
      </c>
      <c r="C253" s="57" t="s">
        <v>718</v>
      </c>
      <c r="D253" s="58" t="s">
        <v>720</v>
      </c>
      <c r="E253" s="57" t="s">
        <v>719</v>
      </c>
      <c r="F253" s="59" t="s">
        <v>32</v>
      </c>
      <c r="G253" s="59" t="s">
        <v>2054</v>
      </c>
    </row>
    <row r="254" spans="1:7" x14ac:dyDescent="0.25">
      <c r="A254" s="57" t="str">
        <f t="shared" si="32"/>
        <v>2.01.01.02.02.02.15.014   AGÊNCIA DE PUBLICIDADE</v>
      </c>
      <c r="C254" s="57" t="s">
        <v>721</v>
      </c>
      <c r="D254" s="58" t="s">
        <v>723</v>
      </c>
      <c r="E254" s="57" t="s">
        <v>722</v>
      </c>
      <c r="F254" s="59" t="s">
        <v>32</v>
      </c>
      <c r="G254" s="59" t="s">
        <v>2054</v>
      </c>
    </row>
    <row r="255" spans="1:7" x14ac:dyDescent="0.25">
      <c r="A255" s="57" t="str">
        <f t="shared" si="32"/>
        <v>2.01.01.02.02.02.15.015   LABORATÓRIO DE FOTOGRAFIA</v>
      </c>
      <c r="C255" s="57" t="s">
        <v>724</v>
      </c>
      <c r="D255" s="58" t="s">
        <v>726</v>
      </c>
      <c r="E255" s="57" t="s">
        <v>725</v>
      </c>
      <c r="F255" s="59" t="s">
        <v>32</v>
      </c>
      <c r="G255" s="59" t="s">
        <v>2054</v>
      </c>
    </row>
    <row r="256" spans="1:7" x14ac:dyDescent="0.25">
      <c r="A256" s="57" t="str">
        <f t="shared" si="32"/>
        <v>2.01.01.02.02.02.15.016   LABORATÓRIO INTEGRADO ANÁLISE E COGNIÇÃO</v>
      </c>
      <c r="C256" s="57" t="s">
        <v>727</v>
      </c>
      <c r="D256" s="58" t="s">
        <v>729</v>
      </c>
      <c r="E256" s="57" t="s">
        <v>728</v>
      </c>
      <c r="F256" s="59" t="s">
        <v>32</v>
      </c>
      <c r="G256" s="59" t="s">
        <v>2054</v>
      </c>
    </row>
    <row r="257" spans="1:7" x14ac:dyDescent="0.25">
      <c r="A257" s="57" t="str">
        <f t="shared" si="32"/>
        <v>2.01.01.02.02.02.15.017   LABORATÓRIO DE VÍDEO</v>
      </c>
      <c r="C257" s="57" t="s">
        <v>730</v>
      </c>
      <c r="D257" s="58" t="s">
        <v>732</v>
      </c>
      <c r="E257" s="57" t="s">
        <v>731</v>
      </c>
      <c r="F257" s="59" t="s">
        <v>32</v>
      </c>
      <c r="G257" s="59" t="s">
        <v>2054</v>
      </c>
    </row>
    <row r="258" spans="1:7" x14ac:dyDescent="0.25">
      <c r="A258" s="57" t="str">
        <f t="shared" si="32"/>
        <v>2.01.01.02.02.02.15.018   LABORATÓRIO DE RÁDIO</v>
      </c>
      <c r="C258" s="57" t="s">
        <v>733</v>
      </c>
      <c r="D258" s="58" t="s">
        <v>735</v>
      </c>
      <c r="E258" s="57" t="s">
        <v>734</v>
      </c>
      <c r="F258" s="59" t="s">
        <v>32</v>
      </c>
      <c r="G258" s="59" t="s">
        <v>2054</v>
      </c>
    </row>
    <row r="259" spans="1:7" x14ac:dyDescent="0.25">
      <c r="A259" s="57" t="str">
        <f t="shared" si="32"/>
        <v>2.01.01.02.02.02.15.019   ATELIE DE CONSERVACAO E RESTAURO</v>
      </c>
      <c r="C259" s="57" t="s">
        <v>736</v>
      </c>
      <c r="D259" s="58" t="s">
        <v>738</v>
      </c>
      <c r="E259" s="57" t="s">
        <v>737</v>
      </c>
      <c r="F259" s="59" t="s">
        <v>32</v>
      </c>
      <c r="G259" s="59" t="s">
        <v>2054</v>
      </c>
    </row>
    <row r="260" spans="1:7" x14ac:dyDescent="0.25">
      <c r="A260" s="57" t="str">
        <f>C260&amp;"   "&amp;E260</f>
        <v>2.01.01.02.02.02.15.101   EVE - 5º EALE - ENCONTRO ANUAL DE LETRAS ESPANHOL</v>
      </c>
      <c r="C260" s="57" t="s">
        <v>739</v>
      </c>
      <c r="D260" s="58" t="s">
        <v>741</v>
      </c>
      <c r="E260" s="57" t="s">
        <v>740</v>
      </c>
      <c r="F260" s="59" t="s">
        <v>32</v>
      </c>
      <c r="G260" s="59" t="s">
        <v>2054</v>
      </c>
    </row>
    <row r="261" spans="1:7" x14ac:dyDescent="0.25">
      <c r="A261" s="57" t="str">
        <f t="shared" ref="A261:A273" si="33">C261&amp;"   "&amp;E261</f>
        <v>2.01.01.02.02.02.16.001   FACULDADE DE CIÊNCIAS SOCIAIS - DIREÇÃO GERAL</v>
      </c>
      <c r="C261" s="57" t="s">
        <v>742</v>
      </c>
      <c r="D261" s="58" t="s">
        <v>744</v>
      </c>
      <c r="E261" s="57" t="s">
        <v>743</v>
      </c>
      <c r="F261" s="59" t="s">
        <v>32</v>
      </c>
      <c r="G261" s="59" t="s">
        <v>2054</v>
      </c>
    </row>
    <row r="262" spans="1:7" x14ac:dyDescent="0.25">
      <c r="A262" s="57" t="str">
        <f t="shared" si="33"/>
        <v>2.01.01.02.02.02.16.002   EXPEDIENTE DA FACULDADE - CS</v>
      </c>
      <c r="C262" s="57" t="s">
        <v>745</v>
      </c>
      <c r="D262" s="58" t="s">
        <v>747</v>
      </c>
      <c r="E262" s="57" t="s">
        <v>746</v>
      </c>
      <c r="F262" s="59" t="s">
        <v>32</v>
      </c>
      <c r="G262" s="59" t="s">
        <v>2054</v>
      </c>
    </row>
    <row r="263" spans="1:7" x14ac:dyDescent="0.25">
      <c r="A263" s="57" t="str">
        <f t="shared" si="33"/>
        <v>2.01.01.02.02.02.16.003   DEPARTAMENTO DE ANTROPOLOGIA</v>
      </c>
      <c r="C263" s="57" t="s">
        <v>748</v>
      </c>
      <c r="D263" s="58" t="s">
        <v>750</v>
      </c>
      <c r="E263" s="57" t="s">
        <v>749</v>
      </c>
      <c r="F263" s="59" t="s">
        <v>32</v>
      </c>
      <c r="G263" s="59" t="s">
        <v>2054</v>
      </c>
    </row>
    <row r="264" spans="1:7" x14ac:dyDescent="0.25">
      <c r="A264" s="57" t="str">
        <f t="shared" si="33"/>
        <v>2.01.01.02.02.02.16.004   DEPARTAMENTO DE CIÊNCIAS DA RELIGIÃO</v>
      </c>
      <c r="C264" s="57" t="s">
        <v>751</v>
      </c>
      <c r="D264" s="58" t="s">
        <v>753</v>
      </c>
      <c r="E264" s="57" t="s">
        <v>752</v>
      </c>
      <c r="F264" s="59" t="s">
        <v>32</v>
      </c>
      <c r="G264" s="59" t="s">
        <v>2054</v>
      </c>
    </row>
    <row r="265" spans="1:7" x14ac:dyDescent="0.25">
      <c r="A265" s="57" t="str">
        <f t="shared" si="33"/>
        <v>2.01.01.02.02.02.16.005   DEPARTAMENTO DE GEOGRAFIA</v>
      </c>
      <c r="C265" s="57" t="s">
        <v>754</v>
      </c>
      <c r="D265" s="58" t="s">
        <v>756</v>
      </c>
      <c r="E265" s="57" t="s">
        <v>755</v>
      </c>
      <c r="F265" s="59" t="s">
        <v>32</v>
      </c>
      <c r="G265" s="59" t="s">
        <v>2054</v>
      </c>
    </row>
    <row r="266" spans="1:7" x14ac:dyDescent="0.25">
      <c r="A266" s="57" t="str">
        <f t="shared" si="33"/>
        <v>2.01.01.02.02.02.16.006   DEPARTAMENTO DE HISTORIA</v>
      </c>
      <c r="C266" s="57" t="s">
        <v>757</v>
      </c>
      <c r="D266" s="58" t="s">
        <v>759</v>
      </c>
      <c r="E266" s="57" t="s">
        <v>758</v>
      </c>
      <c r="F266" s="59" t="s">
        <v>32</v>
      </c>
      <c r="G266" s="59" t="s">
        <v>2054</v>
      </c>
    </row>
    <row r="267" spans="1:7" x14ac:dyDescent="0.25">
      <c r="A267" s="57" t="str">
        <f t="shared" si="33"/>
        <v>2.01.01.02.02.02.16.007   DEPARTAMENTO DE SOCIOLOGIA</v>
      </c>
      <c r="C267" s="57" t="s">
        <v>760</v>
      </c>
      <c r="D267" s="58" t="s">
        <v>762</v>
      </c>
      <c r="E267" s="57" t="s">
        <v>761</v>
      </c>
      <c r="F267" s="59" t="s">
        <v>32</v>
      </c>
      <c r="G267" s="59" t="s">
        <v>2054</v>
      </c>
    </row>
    <row r="268" spans="1:7" x14ac:dyDescent="0.25">
      <c r="A268" s="57" t="str">
        <f t="shared" si="33"/>
        <v>2.01.01.02.02.02.16.008   DEPARTAMENTO DE POLÍTICA</v>
      </c>
      <c r="C268" s="57" t="s">
        <v>763</v>
      </c>
      <c r="D268" s="58" t="s">
        <v>765</v>
      </c>
      <c r="E268" s="57" t="s">
        <v>764</v>
      </c>
      <c r="F268" s="59" t="s">
        <v>32</v>
      </c>
      <c r="G268" s="59" t="s">
        <v>2054</v>
      </c>
    </row>
    <row r="269" spans="1:7" x14ac:dyDescent="0.25">
      <c r="A269" s="57" t="str">
        <f t="shared" si="33"/>
        <v>2.01.01.02.02.02.16.009   DEPARTAMENTO DE RELAÇÕES INTERNACIONAIS</v>
      </c>
      <c r="C269" s="57" t="s">
        <v>766</v>
      </c>
      <c r="D269" s="58" t="s">
        <v>768</v>
      </c>
      <c r="E269" s="57" t="s">
        <v>767</v>
      </c>
      <c r="F269" s="59" t="s">
        <v>32</v>
      </c>
      <c r="G269" s="59" t="s">
        <v>2054</v>
      </c>
    </row>
    <row r="270" spans="1:7" x14ac:dyDescent="0.25">
      <c r="A270" s="57" t="str">
        <f t="shared" si="33"/>
        <v>2.01.01.02.02.02.16.010   DEPARTAMENTO DE FUNDAMENTOS DO SERVIÇO SOCIAL</v>
      </c>
      <c r="C270" s="57" t="s">
        <v>769</v>
      </c>
      <c r="D270" s="58" t="s">
        <v>771</v>
      </c>
      <c r="E270" s="57" t="s">
        <v>770</v>
      </c>
      <c r="F270" s="59" t="s">
        <v>32</v>
      </c>
      <c r="G270" s="59" t="s">
        <v>2054</v>
      </c>
    </row>
    <row r="271" spans="1:7" x14ac:dyDescent="0.25">
      <c r="A271" s="57" t="str">
        <f t="shared" si="33"/>
        <v>2.01.01.02.02.02.16.011   DEPARTAMENTO DE POLÍTICA SOCIAL E GESTÃO SOCIAL</v>
      </c>
      <c r="C271" s="57" t="s">
        <v>772</v>
      </c>
      <c r="D271" s="58" t="s">
        <v>774</v>
      </c>
      <c r="E271" s="57" t="s">
        <v>773</v>
      </c>
      <c r="F271" s="59" t="s">
        <v>32</v>
      </c>
      <c r="G271" s="59" t="s">
        <v>2054</v>
      </c>
    </row>
    <row r="272" spans="1:7" x14ac:dyDescent="0.25">
      <c r="A272" s="57" t="str">
        <f t="shared" si="33"/>
        <v>2.01.01.02.02.02.16.012   MUSEU DA CULTURA</v>
      </c>
      <c r="C272" s="57" t="s">
        <v>775</v>
      </c>
      <c r="D272" s="58" t="s">
        <v>777</v>
      </c>
      <c r="E272" s="57" t="s">
        <v>776</v>
      </c>
      <c r="F272" s="59" t="s">
        <v>32</v>
      </c>
      <c r="G272" s="59" t="s">
        <v>2054</v>
      </c>
    </row>
    <row r="273" spans="1:7" x14ac:dyDescent="0.25">
      <c r="A273" s="57" t="str">
        <f t="shared" si="33"/>
        <v>2.01.01.02.02.02.16.100   CONVÊNIO - P.M. TABOÃO DA SERRA - PROJETO IRATI/TRIANON</v>
      </c>
      <c r="C273" s="57" t="s">
        <v>778</v>
      </c>
      <c r="D273" s="58" t="s">
        <v>780</v>
      </c>
      <c r="E273" s="57" t="s">
        <v>779</v>
      </c>
      <c r="F273" s="59" t="s">
        <v>32</v>
      </c>
      <c r="G273" s="59" t="s">
        <v>2054</v>
      </c>
    </row>
    <row r="274" spans="1:7" x14ac:dyDescent="0.25">
      <c r="A274" s="57" t="str">
        <f t="shared" ref="A274:A278" si="34">C274&amp;"   "&amp;E274</f>
        <v>2.01.01.02.02.02.17.001   FACULDADE DE TEOLOGIA - DIREÇÃO GERAL</v>
      </c>
      <c r="C274" s="57" t="s">
        <v>781</v>
      </c>
      <c r="D274" s="58" t="s">
        <v>783</v>
      </c>
      <c r="E274" s="57" t="s">
        <v>782</v>
      </c>
      <c r="F274" s="59" t="s">
        <v>32</v>
      </c>
      <c r="G274" s="59" t="s">
        <v>2054</v>
      </c>
    </row>
    <row r="275" spans="1:7" x14ac:dyDescent="0.25">
      <c r="A275" s="57" t="str">
        <f t="shared" si="34"/>
        <v>2.01.01.02.02.02.17.002   EXPEDIENTE DA FACULDADE - FT</v>
      </c>
      <c r="C275" s="57" t="s">
        <v>784</v>
      </c>
      <c r="D275" s="58" t="s">
        <v>786</v>
      </c>
      <c r="E275" s="57" t="s">
        <v>785</v>
      </c>
      <c r="F275" s="59" t="s">
        <v>32</v>
      </c>
      <c r="G275" s="59" t="s">
        <v>2054</v>
      </c>
    </row>
    <row r="276" spans="1:7" x14ac:dyDescent="0.25">
      <c r="A276" s="57" t="str">
        <f t="shared" si="34"/>
        <v>2.01.01.02.02.02.17.003   DEPARTAMENTO DE TEOLOGIA FUNDAMENTAL</v>
      </c>
      <c r="C276" s="57" t="s">
        <v>787</v>
      </c>
      <c r="D276" s="58" t="s">
        <v>789</v>
      </c>
      <c r="E276" s="57" t="s">
        <v>788</v>
      </c>
      <c r="F276" s="59" t="s">
        <v>32</v>
      </c>
      <c r="G276" s="59" t="s">
        <v>2054</v>
      </c>
    </row>
    <row r="277" spans="1:7" x14ac:dyDescent="0.25">
      <c r="A277" s="57" t="str">
        <f t="shared" si="34"/>
        <v>2.01.01.02.02.02.17.004   DEPARTAMENTO DE TEOLOGIA PRÁTICA</v>
      </c>
      <c r="C277" s="57" t="s">
        <v>790</v>
      </c>
      <c r="D277" s="58" t="s">
        <v>792</v>
      </c>
      <c r="E277" s="57" t="s">
        <v>791</v>
      </c>
      <c r="F277" s="59" t="s">
        <v>32</v>
      </c>
      <c r="G277" s="59" t="s">
        <v>2054</v>
      </c>
    </row>
    <row r="278" spans="1:7" x14ac:dyDescent="0.25">
      <c r="A278" s="57" t="str">
        <f t="shared" si="34"/>
        <v>2.01.01.02.02.02.17.005   DEPARTAMENTO DE TEOLOGIA SISTEMÁTICA</v>
      </c>
      <c r="C278" s="57" t="s">
        <v>793</v>
      </c>
      <c r="D278" s="58" t="s">
        <v>795</v>
      </c>
      <c r="E278" s="57" t="s">
        <v>794</v>
      </c>
      <c r="F278" s="59" t="s">
        <v>32</v>
      </c>
      <c r="G278" s="59" t="s">
        <v>2054</v>
      </c>
    </row>
    <row r="279" spans="1:7" x14ac:dyDescent="0.25">
      <c r="A279" s="57" t="str">
        <f t="shared" ref="A279:A280" si="35">C279&amp;"   "&amp;E279</f>
        <v>2.01.01.02.02.03.01.001   PÓS-GRADUAÇÃO - DIREÇÃO GERAL</v>
      </c>
      <c r="C279" s="57" t="s">
        <v>796</v>
      </c>
      <c r="D279" s="58" t="s">
        <v>798</v>
      </c>
      <c r="E279" s="57" t="s">
        <v>797</v>
      </c>
      <c r="F279" s="59" t="s">
        <v>32</v>
      </c>
      <c r="G279" s="59" t="s">
        <v>2054</v>
      </c>
    </row>
    <row r="280" spans="1:7" x14ac:dyDescent="0.25">
      <c r="A280" s="57" t="str">
        <f t="shared" si="35"/>
        <v>2.01.01.02.02.03.01.100   CONV - PRO-EQUIPAMENTOS / CAPES</v>
      </c>
      <c r="C280" s="57" t="s">
        <v>2119</v>
      </c>
      <c r="D280" s="58" t="s">
        <v>2120</v>
      </c>
      <c r="E280" s="57" t="s">
        <v>2121</v>
      </c>
      <c r="F280" s="59" t="s">
        <v>32</v>
      </c>
      <c r="G280" s="59" t="s">
        <v>2054</v>
      </c>
    </row>
    <row r="281" spans="1:7" x14ac:dyDescent="0.25">
      <c r="A281" s="57" t="str">
        <f>C281&amp;"   "&amp;E281</f>
        <v>2.01.01.02.02.03.02.001   EXPEDIENTE DO PÓS-GRADUAÇÃO</v>
      </c>
      <c r="C281" s="57" t="s">
        <v>800</v>
      </c>
      <c r="D281" s="58" t="s">
        <v>801</v>
      </c>
      <c r="E281" s="57" t="s">
        <v>799</v>
      </c>
      <c r="F281" s="59" t="s">
        <v>32</v>
      </c>
      <c r="G281" s="59" t="s">
        <v>2054</v>
      </c>
    </row>
    <row r="282" spans="1:7" x14ac:dyDescent="0.25">
      <c r="A282" s="57" t="str">
        <f>C282&amp;"   "&amp;E282</f>
        <v>2.01.01.02.02.03.03.001   COORDENADORIA DE PESQUISA</v>
      </c>
      <c r="C282" s="57" t="s">
        <v>803</v>
      </c>
      <c r="D282" s="58" t="s">
        <v>804</v>
      </c>
      <c r="E282" s="57" t="s">
        <v>802</v>
      </c>
      <c r="F282" s="59" t="s">
        <v>32</v>
      </c>
      <c r="G282" s="59" t="s">
        <v>2054</v>
      </c>
    </row>
    <row r="283" spans="1:7" x14ac:dyDescent="0.25">
      <c r="A283" s="57" t="str">
        <f>C283&amp;"   "&amp;E283</f>
        <v>2.01.01.02.02.03.04.001   SECRETARIA DE CONVÊNIOS E BOLSAS</v>
      </c>
      <c r="C283" s="57" t="s">
        <v>806</v>
      </c>
      <c r="D283" s="58" t="s">
        <v>807</v>
      </c>
      <c r="E283" s="57" t="s">
        <v>805</v>
      </c>
      <c r="F283" s="59" t="s">
        <v>32</v>
      </c>
      <c r="G283" s="59" t="s">
        <v>2054</v>
      </c>
    </row>
    <row r="284" spans="1:7" x14ac:dyDescent="0.25">
      <c r="A284" s="57" t="str">
        <f>C284&amp;"   "&amp;E284</f>
        <v>2.01.01.02.02.03.06.001   SECRETARIA GERAL DA PÓS-GRADUAÇÃO</v>
      </c>
      <c r="C284" s="57" t="s">
        <v>809</v>
      </c>
      <c r="D284" s="58" t="s">
        <v>810</v>
      </c>
      <c r="E284" s="57" t="s">
        <v>808</v>
      </c>
      <c r="F284" s="59" t="s">
        <v>32</v>
      </c>
      <c r="G284" s="59" t="s">
        <v>2054</v>
      </c>
    </row>
    <row r="285" spans="1:7" x14ac:dyDescent="0.25">
      <c r="A285" s="57" t="str">
        <f t="shared" ref="A285:A289" si="36">C285&amp;"   "&amp;E285</f>
        <v>2.01.01.02.02.03.09.001   PROGRAMA DE PÓS EM ADMINISTRAÇÃO</v>
      </c>
      <c r="C285" s="57" t="s">
        <v>812</v>
      </c>
      <c r="D285" s="58" t="s">
        <v>813</v>
      </c>
      <c r="E285" s="57" t="s">
        <v>811</v>
      </c>
      <c r="F285" s="59" t="s">
        <v>32</v>
      </c>
      <c r="G285" s="59" t="s">
        <v>2054</v>
      </c>
    </row>
    <row r="286" spans="1:7" x14ac:dyDescent="0.25">
      <c r="A286" s="57" t="str">
        <f t="shared" si="36"/>
        <v>2.01.01.02.02.03.09.100   REVISTA PENSAMENTO E REALIDADE</v>
      </c>
      <c r="C286" s="57" t="s">
        <v>814</v>
      </c>
      <c r="D286" s="58" t="s">
        <v>816</v>
      </c>
      <c r="E286" s="57" t="s">
        <v>815</v>
      </c>
      <c r="F286" s="59" t="s">
        <v>32</v>
      </c>
      <c r="G286" s="59" t="s">
        <v>2054</v>
      </c>
    </row>
    <row r="287" spans="1:7" x14ac:dyDescent="0.25">
      <c r="A287" s="57" t="str">
        <f t="shared" si="36"/>
        <v>2.01.01.02.02.03.09.101   CONV - PROJ. MODERNIZ. DO SISTEMA DE CONVENIOS - PNUD/MJ/SAL</v>
      </c>
      <c r="C287" s="57" t="s">
        <v>817</v>
      </c>
      <c r="D287" s="58" t="s">
        <v>819</v>
      </c>
      <c r="E287" s="57" t="s">
        <v>818</v>
      </c>
      <c r="F287" s="59" t="s">
        <v>32</v>
      </c>
      <c r="G287" s="59" t="s">
        <v>2054</v>
      </c>
    </row>
    <row r="288" spans="1:7" x14ac:dyDescent="0.25">
      <c r="A288" s="57" t="str">
        <f t="shared" si="36"/>
        <v>2.01.01.02.02.03.09.102   CONV - EDUCACAO PARA A SUSTENTABILIDADE SOCIOAMBIENTAL</v>
      </c>
      <c r="C288" s="57" t="s">
        <v>820</v>
      </c>
      <c r="D288" s="58" t="s">
        <v>822</v>
      </c>
      <c r="E288" s="57" t="s">
        <v>821</v>
      </c>
      <c r="F288" s="59" t="s">
        <v>32</v>
      </c>
      <c r="G288" s="59" t="s">
        <v>2054</v>
      </c>
    </row>
    <row r="289" spans="1:7" x14ac:dyDescent="0.25">
      <c r="A289" s="57" t="str">
        <f t="shared" si="36"/>
        <v>2.01.01.02.02.03.09.103   EVE - VI ENCONTRO NACIONAL DE PESQ EM GESTAO SOCIAL- ENAPEGS</v>
      </c>
      <c r="C289" s="57" t="s">
        <v>823</v>
      </c>
      <c r="D289" s="58" t="s">
        <v>825</v>
      </c>
      <c r="E289" s="57" t="s">
        <v>824</v>
      </c>
      <c r="F289" s="59" t="s">
        <v>32</v>
      </c>
      <c r="G289" s="59" t="s">
        <v>2054</v>
      </c>
    </row>
    <row r="290" spans="1:7" x14ac:dyDescent="0.25">
      <c r="A290" s="57" t="str">
        <f>C290&amp;"   "&amp;E290</f>
        <v>2.01.01.02.02.03.10.001   PROGRAMA DE PÓS EM CIÊNCIAS CONTÁBEIS</v>
      </c>
      <c r="C290" s="57" t="s">
        <v>827</v>
      </c>
      <c r="D290" s="58" t="s">
        <v>828</v>
      </c>
      <c r="E290" s="57" t="s">
        <v>826</v>
      </c>
      <c r="F290" s="59" t="s">
        <v>32</v>
      </c>
      <c r="G290" s="59" t="s">
        <v>2054</v>
      </c>
    </row>
    <row r="291" spans="1:7" x14ac:dyDescent="0.25">
      <c r="A291" s="57" t="str">
        <f t="shared" ref="A291:A292" si="37">C291&amp;"   "&amp;E291</f>
        <v>2.01.01.02.02.03.11.001   PROGRAMA DE PÓS EM CIÊNCIAS DA RELIGIÃO</v>
      </c>
      <c r="C291" s="57" t="s">
        <v>830</v>
      </c>
      <c r="D291" s="58" t="s">
        <v>831</v>
      </c>
      <c r="E291" s="57" t="s">
        <v>829</v>
      </c>
      <c r="F291" s="59" t="s">
        <v>32</v>
      </c>
      <c r="G291" s="59" t="s">
        <v>2054</v>
      </c>
    </row>
    <row r="292" spans="1:7" x14ac:dyDescent="0.25">
      <c r="A292" s="57" t="str">
        <f t="shared" si="37"/>
        <v>2.01.01.02.02.03.11.100   PROJETO DINTER</v>
      </c>
      <c r="C292" s="57" t="s">
        <v>2122</v>
      </c>
      <c r="D292" s="58" t="s">
        <v>2122</v>
      </c>
      <c r="E292" s="57" t="s">
        <v>2123</v>
      </c>
      <c r="F292" s="59" t="s">
        <v>32</v>
      </c>
      <c r="G292" s="59" t="s">
        <v>2054</v>
      </c>
    </row>
    <row r="293" spans="1:7" x14ac:dyDescent="0.25">
      <c r="A293" s="57" t="str">
        <f t="shared" ref="A293:A294" si="38">C293&amp;"   "&amp;E293</f>
        <v>2.01.01.02.02.03.12.001   PROGRAMA DE PÓS EM CIÊNCIAS SOCIAIS</v>
      </c>
      <c r="C293" s="57" t="s">
        <v>833</v>
      </c>
      <c r="D293" s="58" t="s">
        <v>834</v>
      </c>
      <c r="E293" s="57" t="s">
        <v>832</v>
      </c>
      <c r="F293" s="59" t="s">
        <v>32</v>
      </c>
      <c r="G293" s="59" t="s">
        <v>2054</v>
      </c>
    </row>
    <row r="294" spans="1:7" x14ac:dyDescent="0.25">
      <c r="A294" s="57" t="str">
        <f t="shared" si="38"/>
        <v>2.01.01.02.02.03.12.100   EVE - III CONGRESSO - COMPOLITICA</v>
      </c>
      <c r="C294" s="57" t="s">
        <v>835</v>
      </c>
      <c r="D294" s="58" t="s">
        <v>837</v>
      </c>
      <c r="E294" s="57" t="s">
        <v>836</v>
      </c>
      <c r="F294" s="59" t="s">
        <v>32</v>
      </c>
      <c r="G294" s="59" t="s">
        <v>2054</v>
      </c>
    </row>
    <row r="295" spans="1:7" x14ac:dyDescent="0.25">
      <c r="A295" s="57" t="str">
        <f t="shared" ref="A295:A296" si="39">C295&amp;"   "&amp;E295</f>
        <v>2.01.01.02.02.03.13.001   PROGRAMA DE PÓS EM COMUNICAÇÃO E SEMIOTICA</v>
      </c>
      <c r="C295" s="57" t="s">
        <v>839</v>
      </c>
      <c r="D295" s="58" t="s">
        <v>840</v>
      </c>
      <c r="E295" s="57" t="s">
        <v>838</v>
      </c>
      <c r="F295" s="59" t="s">
        <v>32</v>
      </c>
      <c r="G295" s="59" t="s">
        <v>2054</v>
      </c>
    </row>
    <row r="296" spans="1:7" x14ac:dyDescent="0.25">
      <c r="A296" s="57" t="str">
        <f t="shared" si="39"/>
        <v>2.01.01.02.02.03.13.100   REVISTA GALAXIA</v>
      </c>
      <c r="C296" s="57" t="s">
        <v>841</v>
      </c>
      <c r="D296" s="58" t="s">
        <v>843</v>
      </c>
      <c r="E296" s="57" t="s">
        <v>842</v>
      </c>
      <c r="F296" s="59" t="s">
        <v>32</v>
      </c>
      <c r="G296" s="59" t="s">
        <v>2054</v>
      </c>
    </row>
    <row r="297" spans="1:7" x14ac:dyDescent="0.25">
      <c r="A297" s="57" t="str">
        <f t="shared" ref="A297:A298" si="40">C297&amp;"   "&amp;E297</f>
        <v>2.01.01.02.02.03.14.001   PROGRAMA DE PÓS EM DIREITO</v>
      </c>
      <c r="C297" s="57" t="s">
        <v>845</v>
      </c>
      <c r="D297" s="58" t="s">
        <v>846</v>
      </c>
      <c r="E297" s="57" t="s">
        <v>844</v>
      </c>
      <c r="F297" s="59" t="s">
        <v>32</v>
      </c>
      <c r="G297" s="59" t="s">
        <v>2054</v>
      </c>
    </row>
    <row r="298" spans="1:7" x14ac:dyDescent="0.25">
      <c r="A298" s="57" t="str">
        <f t="shared" si="40"/>
        <v>2.01.01.02.02.03.14.100   CONV - VALE S.A.</v>
      </c>
      <c r="C298" s="57" t="s">
        <v>847</v>
      </c>
      <c r="D298" s="58" t="s">
        <v>849</v>
      </c>
      <c r="E298" s="57" t="s">
        <v>848</v>
      </c>
      <c r="F298" s="59" t="s">
        <v>32</v>
      </c>
      <c r="G298" s="59" t="s">
        <v>2054</v>
      </c>
    </row>
    <row r="299" spans="1:7" x14ac:dyDescent="0.25">
      <c r="A299" s="57" t="str">
        <f>C299&amp;"   "&amp;E299</f>
        <v>2.01.01.02.02.03.15.001   PROGRAMA DE PÓS EM ECONOMIA POLÍTICA</v>
      </c>
      <c r="C299" s="57" t="s">
        <v>851</v>
      </c>
      <c r="D299" s="58" t="s">
        <v>852</v>
      </c>
      <c r="E299" s="57" t="s">
        <v>850</v>
      </c>
      <c r="F299" s="59" t="s">
        <v>32</v>
      </c>
      <c r="G299" s="59" t="s">
        <v>2054</v>
      </c>
    </row>
    <row r="300" spans="1:7" x14ac:dyDescent="0.25">
      <c r="A300" s="57" t="str">
        <f>C300&amp;"   "&amp;E300</f>
        <v>2.01.01.02.02.03.16.001   PROGRAMA DE PÓS EM EDUCAÇÃO - CURRÍCULO</v>
      </c>
      <c r="C300" s="57" t="s">
        <v>854</v>
      </c>
      <c r="D300" s="58" t="s">
        <v>855</v>
      </c>
      <c r="E300" s="57" t="s">
        <v>853</v>
      </c>
      <c r="F300" s="59" t="s">
        <v>32</v>
      </c>
      <c r="G300" s="59" t="s">
        <v>2054</v>
      </c>
    </row>
    <row r="301" spans="1:7" x14ac:dyDescent="0.25">
      <c r="A301" s="57" t="str">
        <f t="shared" ref="A301:A305" si="41">C301&amp;"   "&amp;E301</f>
        <v>2.01.01.02.02.03.16.101   EVE - SEMINARIO DE WEB CURRICULUM</v>
      </c>
      <c r="C301" s="57" t="s">
        <v>856</v>
      </c>
      <c r="D301" s="58" t="s">
        <v>858</v>
      </c>
      <c r="E301" s="57" t="s">
        <v>857</v>
      </c>
      <c r="F301" s="59" t="s">
        <v>32</v>
      </c>
      <c r="G301" s="59" t="s">
        <v>2054</v>
      </c>
    </row>
    <row r="302" spans="1:7" x14ac:dyDescent="0.25">
      <c r="A302" s="57" t="str">
        <f t="shared" si="41"/>
        <v>2.01.01.02.02.03.16.102   CONT - PROJ. GESTAO ESCOLAR E TECNOLOGIAS - RESIDUO DE VERBA</v>
      </c>
      <c r="C302" s="57" t="s">
        <v>859</v>
      </c>
      <c r="D302" s="58" t="s">
        <v>861</v>
      </c>
      <c r="E302" s="57" t="s">
        <v>860</v>
      </c>
      <c r="F302" s="59" t="s">
        <v>32</v>
      </c>
      <c r="G302" s="59" t="s">
        <v>2054</v>
      </c>
    </row>
    <row r="303" spans="1:7" x14ac:dyDescent="0.25">
      <c r="A303" s="57" t="str">
        <f t="shared" si="41"/>
        <v>2.01.01.02.02.03.16.103   CONT - PROJETO UCA</v>
      </c>
      <c r="C303" s="57" t="s">
        <v>862</v>
      </c>
      <c r="D303" s="58" t="s">
        <v>864</v>
      </c>
      <c r="E303" s="57" t="s">
        <v>863</v>
      </c>
      <c r="F303" s="59" t="s">
        <v>32</v>
      </c>
      <c r="G303" s="59" t="s">
        <v>2054</v>
      </c>
    </row>
    <row r="304" spans="1:7" x14ac:dyDescent="0.25">
      <c r="A304" s="57" t="str">
        <f t="shared" si="41"/>
        <v>2.01.01.02.02.03.16.104   CONT - PREP. EXPANSAO: PROJETO UCA / PENSAMENTO DIGITAL</v>
      </c>
      <c r="C304" s="57" t="s">
        <v>865</v>
      </c>
      <c r="D304" s="58" t="s">
        <v>867</v>
      </c>
      <c r="E304" s="57" t="s">
        <v>866</v>
      </c>
      <c r="F304" s="59" t="s">
        <v>32</v>
      </c>
      <c r="G304" s="59" t="s">
        <v>2054</v>
      </c>
    </row>
    <row r="305" spans="1:7" x14ac:dyDescent="0.25">
      <c r="A305" s="57" t="str">
        <f t="shared" si="41"/>
        <v>2.01.01.02.02.03.16.105   CONT - FORMACAO DE EDUCADORES - P.M.SAO BERNARDO DO CAMPO</v>
      </c>
      <c r="C305" s="57" t="s">
        <v>2124</v>
      </c>
      <c r="D305" s="58" t="s">
        <v>2125</v>
      </c>
      <c r="E305" s="57" t="s">
        <v>2126</v>
      </c>
      <c r="F305" s="59" t="s">
        <v>32</v>
      </c>
      <c r="G305" s="59" t="s">
        <v>2054</v>
      </c>
    </row>
    <row r="306" spans="1:7" x14ac:dyDescent="0.25">
      <c r="A306" s="57" t="str">
        <f>C306&amp;"   "&amp;E306</f>
        <v>2.01.01.02.02.03.17.001   PROGRAMA DE PÓS EM EDUCAÇÃO - HISTÓRIA, POLÍTICA E SOCIEDADE</v>
      </c>
      <c r="C306" s="57" t="s">
        <v>869</v>
      </c>
      <c r="D306" s="58" t="s">
        <v>870</v>
      </c>
      <c r="E306" s="57" t="s">
        <v>868</v>
      </c>
      <c r="F306" s="59" t="s">
        <v>32</v>
      </c>
      <c r="G306" s="59" t="s">
        <v>2054</v>
      </c>
    </row>
    <row r="307" spans="1:7" x14ac:dyDescent="0.25">
      <c r="A307" s="57" t="str">
        <f t="shared" ref="A307:A308" si="42">C307&amp;"   "&amp;E307</f>
        <v>2.01.01.02.02.03.18.001   PROGRAMA DE PÓS EM EDUCAÇÃO - MATEMÁTICA</v>
      </c>
      <c r="C307" s="57" t="s">
        <v>872</v>
      </c>
      <c r="D307" s="58" t="s">
        <v>873</v>
      </c>
      <c r="E307" s="57" t="s">
        <v>871</v>
      </c>
      <c r="F307" s="59" t="s">
        <v>32</v>
      </c>
      <c r="G307" s="59" t="s">
        <v>2054</v>
      </c>
    </row>
    <row r="308" spans="1:7" x14ac:dyDescent="0.25">
      <c r="A308" s="57" t="str">
        <f t="shared" si="42"/>
        <v xml:space="preserve">2.01.01.02.02.03.18.100   CONT - PROJ FORMACAO CONTIN PROFES MATEMATICA SESI-SP </v>
      </c>
      <c r="C308" s="57" t="s">
        <v>874</v>
      </c>
      <c r="D308" s="58" t="s">
        <v>2127</v>
      </c>
      <c r="E308" s="57" t="s">
        <v>2128</v>
      </c>
      <c r="F308" s="59" t="s">
        <v>32</v>
      </c>
      <c r="G308" s="59" t="s">
        <v>2054</v>
      </c>
    </row>
    <row r="309" spans="1:7" x14ac:dyDescent="0.25">
      <c r="A309" s="57" t="str">
        <f t="shared" ref="A309:A313" si="43">C309&amp;"   "&amp;E309</f>
        <v>2.01.01.02.02.03.19.001   PROGRAMA DE PÓS EM FILOSOFIA</v>
      </c>
      <c r="C309" s="57" t="s">
        <v>876</v>
      </c>
      <c r="D309" s="58" t="s">
        <v>877</v>
      </c>
      <c r="E309" s="57" t="s">
        <v>875</v>
      </c>
      <c r="F309" s="59" t="s">
        <v>32</v>
      </c>
      <c r="G309" s="59" t="s">
        <v>2054</v>
      </c>
    </row>
    <row r="310" spans="1:7" x14ac:dyDescent="0.25">
      <c r="A310" s="57" t="str">
        <f t="shared" si="43"/>
        <v xml:space="preserve">2.01.01.02.02.03.19.002   CENTRO </v>
      </c>
      <c r="C310" s="57" t="s">
        <v>878</v>
      </c>
      <c r="D310" s="58" t="s">
        <v>879</v>
      </c>
      <c r="E310" s="57" t="s">
        <v>2129</v>
      </c>
      <c r="F310" s="59" t="s">
        <v>32</v>
      </c>
      <c r="G310" s="59" t="s">
        <v>2054</v>
      </c>
    </row>
    <row r="311" spans="1:7" x14ac:dyDescent="0.25">
      <c r="A311" s="57" t="str">
        <f t="shared" si="43"/>
        <v>2.01.01.02.02.03.19.100   EVE - ENCONTRO INTERNACIONAL DE PRAGMATISMO</v>
      </c>
      <c r="C311" s="57" t="s">
        <v>880</v>
      </c>
      <c r="D311" s="58" t="s">
        <v>882</v>
      </c>
      <c r="E311" s="57" t="s">
        <v>881</v>
      </c>
      <c r="F311" s="59" t="s">
        <v>32</v>
      </c>
      <c r="G311" s="59" t="s">
        <v>2054</v>
      </c>
    </row>
    <row r="312" spans="1:7" x14ac:dyDescent="0.25">
      <c r="A312" s="57" t="str">
        <f t="shared" si="43"/>
        <v>2.01.01.02.02.03.19.101   REVISTA COGNITIO</v>
      </c>
      <c r="C312" s="57" t="s">
        <v>883</v>
      </c>
      <c r="D312" s="58" t="s">
        <v>885</v>
      </c>
      <c r="E312" s="57" t="s">
        <v>884</v>
      </c>
      <c r="F312" s="59" t="s">
        <v>32</v>
      </c>
      <c r="G312" s="59" t="s">
        <v>2054</v>
      </c>
    </row>
    <row r="313" spans="1:7" x14ac:dyDescent="0.25">
      <c r="A313" s="57" t="str">
        <f t="shared" si="43"/>
        <v>2.01.01.02.02.03.19.102   EVE - VII COLOQUIO INTERNACIONAL MICHEL FOUCAULT</v>
      </c>
      <c r="C313" s="57" t="s">
        <v>886</v>
      </c>
      <c r="D313" s="58" t="s">
        <v>888</v>
      </c>
      <c r="E313" s="57" t="s">
        <v>887</v>
      </c>
      <c r="F313" s="59" t="s">
        <v>32</v>
      </c>
      <c r="G313" s="59" t="s">
        <v>2054</v>
      </c>
    </row>
    <row r="314" spans="1:7" x14ac:dyDescent="0.25">
      <c r="A314" s="57" t="str">
        <f>C314&amp;"   "&amp;E314</f>
        <v>2.01.01.02.02.03.20.001   PROGRAMA DE PÓS EM FONOAUDIOLOGIA</v>
      </c>
      <c r="C314" s="57" t="s">
        <v>890</v>
      </c>
      <c r="D314" s="58" t="s">
        <v>891</v>
      </c>
      <c r="E314" s="57" t="s">
        <v>889</v>
      </c>
      <c r="F314" s="59" t="s">
        <v>32</v>
      </c>
      <c r="G314" s="59" t="s">
        <v>2054</v>
      </c>
    </row>
    <row r="315" spans="1:7" x14ac:dyDescent="0.25">
      <c r="A315" s="57" t="str">
        <f t="shared" ref="A315:A319" si="44">C315&amp;"   "&amp;E315</f>
        <v>2.01.01.02.02.03.21.001   PROGRAMA DE PÓS EM GERONTOLOGIA</v>
      </c>
      <c r="C315" s="57" t="s">
        <v>893</v>
      </c>
      <c r="D315" s="58" t="s">
        <v>894</v>
      </c>
      <c r="E315" s="57" t="s">
        <v>892</v>
      </c>
      <c r="F315" s="59" t="s">
        <v>32</v>
      </c>
      <c r="G315" s="59" t="s">
        <v>2054</v>
      </c>
    </row>
    <row r="316" spans="1:7" x14ac:dyDescent="0.25">
      <c r="A316" s="57" t="str">
        <f t="shared" si="44"/>
        <v>2.01.01.02.02.03.21.002   NEPE - NÚCLEO DE ESTUDOS E PESQUISAS DO ENVELHECIMENTO</v>
      </c>
      <c r="C316" s="57" t="s">
        <v>895</v>
      </c>
      <c r="D316" s="58" t="s">
        <v>897</v>
      </c>
      <c r="E316" s="57" t="s">
        <v>896</v>
      </c>
      <c r="F316" s="59" t="s">
        <v>32</v>
      </c>
      <c r="G316" s="59" t="s">
        <v>2054</v>
      </c>
    </row>
    <row r="317" spans="1:7" x14ac:dyDescent="0.25">
      <c r="A317" s="57" t="str">
        <f t="shared" si="44"/>
        <v>2.01.01.02.02.03.21.100   REVISTA KAIRÓS</v>
      </c>
      <c r="C317" s="57" t="s">
        <v>898</v>
      </c>
      <c r="D317" s="58" t="s">
        <v>900</v>
      </c>
      <c r="E317" s="57" t="s">
        <v>899</v>
      </c>
      <c r="F317" s="59" t="s">
        <v>32</v>
      </c>
      <c r="G317" s="59" t="s">
        <v>2054</v>
      </c>
    </row>
    <row r="318" spans="1:7" x14ac:dyDescent="0.25">
      <c r="A318" s="57" t="str">
        <f t="shared" si="44"/>
        <v>2.01.01.02.02.03.21.101   EVE -III CONGR IBERO-AMERICANO DE PSICOGERONTO- DIVERS-IDADE</v>
      </c>
      <c r="C318" s="57" t="s">
        <v>901</v>
      </c>
      <c r="D318" s="58" t="s">
        <v>903</v>
      </c>
      <c r="E318" s="57" t="s">
        <v>902</v>
      </c>
      <c r="F318" s="59" t="s">
        <v>32</v>
      </c>
      <c r="G318" s="59" t="s">
        <v>2054</v>
      </c>
    </row>
    <row r="319" spans="1:7" x14ac:dyDescent="0.25">
      <c r="A319" s="57" t="str">
        <f t="shared" si="44"/>
        <v>2.01.01.02.02.03.21.102   EVE - I SIMPOSIO INTERNACIONAL DE GERONTOGIA  SOCIAL</v>
      </c>
      <c r="C319" s="57" t="s">
        <v>2130</v>
      </c>
      <c r="D319" s="58" t="s">
        <v>2131</v>
      </c>
      <c r="E319" s="57" t="s">
        <v>2132</v>
      </c>
      <c r="F319" s="59" t="s">
        <v>32</v>
      </c>
      <c r="G319" s="59" t="s">
        <v>2054</v>
      </c>
    </row>
    <row r="320" spans="1:7" x14ac:dyDescent="0.25">
      <c r="A320" s="57" t="str">
        <f t="shared" ref="A320:A321" si="45">C320&amp;"   "&amp;E320</f>
        <v>2.01.01.02.02.03.22.001   PROGRAMA DE PÓS EM HISTÓRIA</v>
      </c>
      <c r="C320" s="57" t="s">
        <v>905</v>
      </c>
      <c r="D320" s="58" t="s">
        <v>906</v>
      </c>
      <c r="E320" s="57" t="s">
        <v>904</v>
      </c>
      <c r="F320" s="59" t="s">
        <v>32</v>
      </c>
      <c r="G320" s="59" t="s">
        <v>2054</v>
      </c>
    </row>
    <row r="321" spans="1:7" x14ac:dyDescent="0.25">
      <c r="A321" s="57" t="str">
        <f t="shared" si="45"/>
        <v>2.01.01.02.02.03.22.100   REVISTA PROJETO HISTÓRIA</v>
      </c>
      <c r="C321" s="57" t="s">
        <v>907</v>
      </c>
      <c r="D321" s="58" t="s">
        <v>909</v>
      </c>
      <c r="E321" s="57" t="s">
        <v>908</v>
      </c>
      <c r="F321" s="59" t="s">
        <v>32</v>
      </c>
      <c r="G321" s="59" t="s">
        <v>2054</v>
      </c>
    </row>
    <row r="322" spans="1:7" x14ac:dyDescent="0.25">
      <c r="A322" s="57" t="str">
        <f>C322&amp;"   "&amp;E322</f>
        <v>2.01.01.02.02.03.23.001   PROGRAMA DE PÓS EM HISTÓRIA DA CIÊNCIA</v>
      </c>
      <c r="C322" s="57" t="s">
        <v>911</v>
      </c>
      <c r="D322" s="58" t="s">
        <v>912</v>
      </c>
      <c r="E322" s="57" t="s">
        <v>910</v>
      </c>
      <c r="F322" s="59" t="s">
        <v>32</v>
      </c>
      <c r="G322" s="59" t="s">
        <v>2054</v>
      </c>
    </row>
    <row r="323" spans="1:7" x14ac:dyDescent="0.25">
      <c r="A323" s="57" t="str">
        <f t="shared" ref="A323:A324" si="46">C323&amp;"   "&amp;E323</f>
        <v>2.01.01.02.02.03.24.001   PROGRAMA DE PÓS EM LÍNGUA PORTUGUÊSA</v>
      </c>
      <c r="C323" s="57" t="s">
        <v>914</v>
      </c>
      <c r="D323" s="58" t="s">
        <v>915</v>
      </c>
      <c r="E323" s="57" t="s">
        <v>913</v>
      </c>
      <c r="F323" s="59" t="s">
        <v>32</v>
      </c>
      <c r="G323" s="59" t="s">
        <v>2054</v>
      </c>
    </row>
    <row r="324" spans="1:7" x14ac:dyDescent="0.25">
      <c r="A324" s="57" t="str">
        <f t="shared" si="46"/>
        <v>2.01.01.02.02.03.24.100   EVE - 14o CONGRESSO BRASILEIRO DE LINGUA PORTUGUESA</v>
      </c>
      <c r="C324" s="57" t="s">
        <v>916</v>
      </c>
      <c r="D324" s="58" t="s">
        <v>918</v>
      </c>
      <c r="E324" s="57" t="s">
        <v>917</v>
      </c>
      <c r="F324" s="59" t="s">
        <v>32</v>
      </c>
      <c r="G324" s="59" t="s">
        <v>2054</v>
      </c>
    </row>
    <row r="325" spans="1:7" x14ac:dyDescent="0.25">
      <c r="A325" s="57" t="str">
        <f t="shared" ref="A325:A330" si="47">C325&amp;"   "&amp;E325</f>
        <v>2.01.01.02.02.03.25.001   PROGRAMA DE LINGUISTICA APLICADA E ESTUDO DA LINGUAGEM</v>
      </c>
      <c r="C325" s="57" t="s">
        <v>920</v>
      </c>
      <c r="D325" s="58" t="s">
        <v>921</v>
      </c>
      <c r="E325" s="57" t="s">
        <v>919</v>
      </c>
      <c r="F325" s="59" t="s">
        <v>32</v>
      </c>
      <c r="G325" s="59" t="s">
        <v>2054</v>
      </c>
    </row>
    <row r="326" spans="1:7" x14ac:dyDescent="0.25">
      <c r="A326" s="57" t="str">
        <f t="shared" si="47"/>
        <v>2.01.01.02.02.03.25.002   CEPRIL - CENTRO DE ESTUDOS E PESQUISAS LINGUÍSTICAS</v>
      </c>
      <c r="C326" s="57" t="s">
        <v>922</v>
      </c>
      <c r="D326" s="58" t="s">
        <v>924</v>
      </c>
      <c r="E326" s="57" t="s">
        <v>923</v>
      </c>
      <c r="F326" s="59" t="s">
        <v>32</v>
      </c>
      <c r="G326" s="59" t="s">
        <v>2054</v>
      </c>
    </row>
    <row r="327" spans="1:7" x14ac:dyDescent="0.25">
      <c r="A327" s="57" t="str">
        <f t="shared" si="47"/>
        <v>2.01.01.02.02.03.25.100   EVE - CONGRESSO DE SISTÊMICA</v>
      </c>
      <c r="C327" s="57" t="s">
        <v>925</v>
      </c>
      <c r="D327" s="58" t="s">
        <v>927</v>
      </c>
      <c r="E327" s="57" t="s">
        <v>926</v>
      </c>
      <c r="F327" s="59" t="s">
        <v>32</v>
      </c>
      <c r="G327" s="59" t="s">
        <v>2054</v>
      </c>
    </row>
    <row r="328" spans="1:7" x14ac:dyDescent="0.25">
      <c r="A328" s="57" t="str">
        <f t="shared" si="47"/>
        <v>2.01.01.02.02.03.25.101   EVE - ENC. INT. INTERACIONISMO SOCIODISCURSIVO</v>
      </c>
      <c r="C328" s="57" t="s">
        <v>928</v>
      </c>
      <c r="D328" s="58" t="s">
        <v>930</v>
      </c>
      <c r="E328" s="57" t="s">
        <v>929</v>
      </c>
      <c r="F328" s="59" t="s">
        <v>32</v>
      </c>
      <c r="G328" s="59" t="s">
        <v>2054</v>
      </c>
    </row>
    <row r="329" spans="1:7" x14ac:dyDescent="0.25">
      <c r="A329" s="57" t="str">
        <f t="shared" si="47"/>
        <v>2.01.01.02.02.03.25.102   EVE - INPLA - INTERC. PESQ. LING. APLICADA</v>
      </c>
      <c r="C329" s="57" t="s">
        <v>931</v>
      </c>
      <c r="D329" s="58" t="s">
        <v>933</v>
      </c>
      <c r="E329" s="57" t="s">
        <v>932</v>
      </c>
      <c r="F329" s="59" t="s">
        <v>32</v>
      </c>
      <c r="G329" s="59" t="s">
        <v>2054</v>
      </c>
    </row>
    <row r="330" spans="1:7" x14ac:dyDescent="0.25">
      <c r="A330" s="57" t="str">
        <f t="shared" si="47"/>
        <v>2.01.01.02.02.03.25.103   REVISTA DELTA</v>
      </c>
      <c r="C330" s="57" t="s">
        <v>934</v>
      </c>
      <c r="D330" s="58" t="s">
        <v>936</v>
      </c>
      <c r="E330" s="57" t="s">
        <v>935</v>
      </c>
      <c r="F330" s="59" t="s">
        <v>32</v>
      </c>
      <c r="G330" s="59" t="s">
        <v>2054</v>
      </c>
    </row>
    <row r="331" spans="1:7" x14ac:dyDescent="0.25">
      <c r="A331" s="57" t="str">
        <f t="shared" ref="A331:A334" si="48">C331&amp;"   "&amp;E331</f>
        <v>2.01.01.02.02.03.26.001   PROGRAMA DE PÓS EM PSICOLOGIA CLÍNICA</v>
      </c>
      <c r="C331" s="57" t="s">
        <v>938</v>
      </c>
      <c r="D331" s="58" t="s">
        <v>939</v>
      </c>
      <c r="E331" s="57" t="s">
        <v>937</v>
      </c>
      <c r="F331" s="59" t="s">
        <v>32</v>
      </c>
      <c r="G331" s="59" t="s">
        <v>2054</v>
      </c>
    </row>
    <row r="332" spans="1:7" x14ac:dyDescent="0.25">
      <c r="A332" s="57" t="str">
        <f t="shared" si="48"/>
        <v>2.01.01.02.02.03.26.100   REVISTA - NATUREZA HUMANA</v>
      </c>
      <c r="C332" s="57" t="s">
        <v>940</v>
      </c>
      <c r="D332" s="58" t="s">
        <v>942</v>
      </c>
      <c r="E332" s="57" t="s">
        <v>941</v>
      </c>
      <c r="F332" s="59" t="s">
        <v>32</v>
      </c>
      <c r="G332" s="59" t="s">
        <v>2054</v>
      </c>
    </row>
    <row r="333" spans="1:7" x14ac:dyDescent="0.25">
      <c r="A333" s="57" t="str">
        <f t="shared" si="48"/>
        <v>2.01.01.02.02.03.26.101   REVISTA - PSICANALISE E UNIVERSIDADE</v>
      </c>
      <c r="C333" s="57" t="s">
        <v>943</v>
      </c>
      <c r="D333" s="58" t="s">
        <v>945</v>
      </c>
      <c r="E333" s="57" t="s">
        <v>944</v>
      </c>
      <c r="F333" s="59" t="s">
        <v>32</v>
      </c>
      <c r="G333" s="59" t="s">
        <v>2054</v>
      </c>
    </row>
    <row r="334" spans="1:7" x14ac:dyDescent="0.25">
      <c r="A334" s="57" t="str">
        <f t="shared" si="48"/>
        <v>2.01.01.02.02.03.26.102   CADERNOS DE SUBJETIVIDADE</v>
      </c>
      <c r="C334" s="57" t="s">
        <v>946</v>
      </c>
      <c r="D334" s="58" t="s">
        <v>948</v>
      </c>
      <c r="E334" s="57" t="s">
        <v>947</v>
      </c>
      <c r="F334" s="59" t="s">
        <v>32</v>
      </c>
      <c r="G334" s="59" t="s">
        <v>2054</v>
      </c>
    </row>
    <row r="335" spans="1:7" x14ac:dyDescent="0.25">
      <c r="A335" s="57" t="str">
        <f t="shared" ref="A335:A338" si="49">C335&amp;"   "&amp;E335</f>
        <v>2.01.01.02.02.03.27.001   PROGRAMA DE PÓS EM PSICOLOGIA DA EDUCAÇÃO</v>
      </c>
      <c r="C335" s="57" t="s">
        <v>950</v>
      </c>
      <c r="D335" s="58" t="s">
        <v>951</v>
      </c>
      <c r="E335" s="57" t="s">
        <v>949</v>
      </c>
      <c r="F335" s="59" t="s">
        <v>32</v>
      </c>
      <c r="G335" s="59" t="s">
        <v>2054</v>
      </c>
    </row>
    <row r="336" spans="1:7" x14ac:dyDescent="0.25">
      <c r="A336" s="57" t="str">
        <f t="shared" si="49"/>
        <v>2.01.01.02.02.03.27.100   REVISTA DA PSICOLOGIA DA EDUCACAO</v>
      </c>
      <c r="C336" s="57" t="s">
        <v>952</v>
      </c>
      <c r="D336" s="58" t="s">
        <v>954</v>
      </c>
      <c r="E336" s="57" t="s">
        <v>953</v>
      </c>
      <c r="F336" s="59" t="s">
        <v>32</v>
      </c>
      <c r="G336" s="59" t="s">
        <v>2054</v>
      </c>
    </row>
    <row r="337" spans="1:7" x14ac:dyDescent="0.25">
      <c r="A337" s="57" t="str">
        <f t="shared" si="49"/>
        <v>2.01.01.02.02.03.27.101   CONV - PROJETO DE INCLUSÃO SOCIAL - NÓS DO CENTRO</v>
      </c>
      <c r="C337" s="57" t="s">
        <v>955</v>
      </c>
      <c r="D337" s="58" t="s">
        <v>957</v>
      </c>
      <c r="E337" s="57" t="s">
        <v>956</v>
      </c>
      <c r="F337" s="59" t="s">
        <v>32</v>
      </c>
      <c r="G337" s="59" t="s">
        <v>2054</v>
      </c>
    </row>
    <row r="338" spans="1:7" x14ac:dyDescent="0.25">
      <c r="A338" s="57" t="str">
        <f t="shared" si="49"/>
        <v>2.01.01.02.02.03.27.102   CONV - SEM. INTERNAC. ALFABET. PERSPECTIVA DA PSIC.COGNITIVA</v>
      </c>
      <c r="C338" s="57" t="s">
        <v>958</v>
      </c>
      <c r="D338" s="58" t="s">
        <v>960</v>
      </c>
      <c r="E338" s="57" t="s">
        <v>959</v>
      </c>
      <c r="F338" s="59" t="s">
        <v>32</v>
      </c>
      <c r="G338" s="59" t="s">
        <v>2054</v>
      </c>
    </row>
    <row r="339" spans="1:7" x14ac:dyDescent="0.25">
      <c r="A339" s="57" t="str">
        <f>C339&amp;"   "&amp;E339</f>
        <v>2.01.01.02.02.03.28.001   PROGRAMA DE PÓS EM PSICOLOGIA EXP.: ANÁLISE COMPORTAMENTAL</v>
      </c>
      <c r="C339" s="57" t="s">
        <v>962</v>
      </c>
      <c r="D339" s="58" t="s">
        <v>963</v>
      </c>
      <c r="E339" s="57" t="s">
        <v>961</v>
      </c>
      <c r="F339" s="59" t="s">
        <v>32</v>
      </c>
      <c r="G339" s="59" t="s">
        <v>2054</v>
      </c>
    </row>
    <row r="340" spans="1:7" x14ac:dyDescent="0.25">
      <c r="A340" s="57" t="str">
        <f>C340&amp;"   "&amp;E340</f>
        <v>2.01.01.02.02.03.29.001   PROGRAMA DE PÓS EM PSICOLOGIA SOCIAL</v>
      </c>
      <c r="C340" s="57" t="s">
        <v>965</v>
      </c>
      <c r="D340" s="58" t="s">
        <v>966</v>
      </c>
      <c r="E340" s="57" t="s">
        <v>964</v>
      </c>
      <c r="F340" s="59" t="s">
        <v>32</v>
      </c>
      <c r="G340" s="59" t="s">
        <v>2054</v>
      </c>
    </row>
    <row r="341" spans="1:7" x14ac:dyDescent="0.25">
      <c r="A341" s="57" t="str">
        <f t="shared" ref="A341:A343" si="50">C341&amp;"   "&amp;E341</f>
        <v>2.01.01.02.02.03.30.001   PROGRAMA DE PÓS EM SERVIÇO SOCIAL</v>
      </c>
      <c r="C341" s="57" t="s">
        <v>968</v>
      </c>
      <c r="D341" s="58" t="s">
        <v>969</v>
      </c>
      <c r="E341" s="57" t="s">
        <v>967</v>
      </c>
      <c r="F341" s="59" t="s">
        <v>32</v>
      </c>
      <c r="G341" s="59" t="s">
        <v>2054</v>
      </c>
    </row>
    <row r="342" spans="1:7" x14ac:dyDescent="0.25">
      <c r="A342" s="57" t="str">
        <f t="shared" si="50"/>
        <v>2.01.01.02.02.03.30.100   CONV - SISTEMA PRISIONAL FEMININO</v>
      </c>
      <c r="C342" s="57" t="s">
        <v>970</v>
      </c>
      <c r="D342" s="58" t="s">
        <v>972</v>
      </c>
      <c r="E342" s="57" t="s">
        <v>971</v>
      </c>
      <c r="F342" s="59" t="s">
        <v>32</v>
      </c>
      <c r="G342" s="59" t="s">
        <v>2054</v>
      </c>
    </row>
    <row r="343" spans="1:7" x14ac:dyDescent="0.25">
      <c r="A343" s="57" t="str">
        <f t="shared" si="50"/>
        <v>2.01.01.02.02.03.30.101   CONV - PROJ MULHER PRESA: PERFIL NECESSIDADES, CONSTR DIRETR</v>
      </c>
      <c r="C343" s="57" t="s">
        <v>973</v>
      </c>
      <c r="D343" s="58" t="s">
        <v>975</v>
      </c>
      <c r="E343" s="57" t="s">
        <v>974</v>
      </c>
      <c r="F343" s="59" t="s">
        <v>32</v>
      </c>
      <c r="G343" s="59" t="s">
        <v>2054</v>
      </c>
    </row>
    <row r="344" spans="1:7" x14ac:dyDescent="0.25">
      <c r="A344" s="57" t="str">
        <f t="shared" ref="A344:A345" si="51">C344&amp;"   "&amp;E344</f>
        <v>2.01.01.02.02.03.31.001   PROGRAMA DE PÓS EM LITERATURA E CRÍTICA LITERARIA</v>
      </c>
      <c r="C344" s="57" t="s">
        <v>977</v>
      </c>
      <c r="D344" s="58" t="s">
        <v>978</v>
      </c>
      <c r="E344" s="57" t="s">
        <v>976</v>
      </c>
      <c r="F344" s="59" t="s">
        <v>32</v>
      </c>
      <c r="G344" s="59" t="s">
        <v>2054</v>
      </c>
    </row>
    <row r="345" spans="1:7" x14ac:dyDescent="0.25">
      <c r="A345" s="57" t="str">
        <f t="shared" si="51"/>
        <v>2.01.01.02.02.03.31.100   EVE - TRAVESSIAS POETICAS - III SIMP INT LITER E CRITICA LIT</v>
      </c>
      <c r="C345" s="57" t="s">
        <v>979</v>
      </c>
      <c r="D345" s="58" t="s">
        <v>981</v>
      </c>
      <c r="E345" s="57" t="s">
        <v>980</v>
      </c>
      <c r="F345" s="59" t="s">
        <v>32</v>
      </c>
      <c r="G345" s="59" t="s">
        <v>2054</v>
      </c>
    </row>
    <row r="346" spans="1:7" x14ac:dyDescent="0.25">
      <c r="A346" s="57" t="str">
        <f t="shared" ref="A346:A354" si="52">C346&amp;"   "&amp;E346</f>
        <v>2.01.01.02.02.03.32.001   PROGRAMA DE PÓS EM RELAÇÕES INTERNACIONAIS</v>
      </c>
      <c r="C346" s="57" t="s">
        <v>983</v>
      </c>
      <c r="D346" s="58" t="s">
        <v>984</v>
      </c>
      <c r="E346" s="57" t="s">
        <v>982</v>
      </c>
      <c r="F346" s="59" t="s">
        <v>32</v>
      </c>
      <c r="G346" s="59" t="s">
        <v>2054</v>
      </c>
    </row>
    <row r="347" spans="1:7" x14ac:dyDescent="0.25">
      <c r="A347" s="57" t="str">
        <f t="shared" si="52"/>
        <v>2.01.01.02.02.03.33.001   PROGRAMA DE PÓS EM GEOGRAFIA</v>
      </c>
      <c r="C347" s="57" t="s">
        <v>986</v>
      </c>
      <c r="D347" s="58" t="s">
        <v>987</v>
      </c>
      <c r="E347" s="57" t="s">
        <v>985</v>
      </c>
      <c r="F347" s="59" t="s">
        <v>32</v>
      </c>
      <c r="G347" s="59" t="s">
        <v>2054</v>
      </c>
    </row>
    <row r="348" spans="1:7" x14ac:dyDescent="0.25">
      <c r="A348" s="57" t="str">
        <f t="shared" si="52"/>
        <v>2.01.01.02.02.03.34.001   PROGRAMA DE PÓS EM TECNOLOGIA DA INTELIGÊNCIA E DESIGN DIGIT</v>
      </c>
      <c r="C348" s="57" t="s">
        <v>989</v>
      </c>
      <c r="D348" s="58" t="s">
        <v>990</v>
      </c>
      <c r="E348" s="57" t="s">
        <v>988</v>
      </c>
      <c r="F348" s="59" t="s">
        <v>32</v>
      </c>
      <c r="G348" s="59" t="s">
        <v>2054</v>
      </c>
    </row>
    <row r="349" spans="1:7" x14ac:dyDescent="0.25">
      <c r="A349" s="57" t="str">
        <f t="shared" si="52"/>
        <v>2.01.01.02.02.03.35.001   PROGRAMA DE PÓS EM TEOLOGIA</v>
      </c>
      <c r="C349" s="57" t="s">
        <v>992</v>
      </c>
      <c r="D349" s="58" t="s">
        <v>993</v>
      </c>
      <c r="E349" s="57" t="s">
        <v>991</v>
      </c>
      <c r="F349" s="59" t="s">
        <v>32</v>
      </c>
      <c r="G349" s="59" t="s">
        <v>2054</v>
      </c>
    </row>
    <row r="350" spans="1:7" x14ac:dyDescent="0.25">
      <c r="A350" s="57" t="str">
        <f t="shared" si="52"/>
        <v>2.01.01.02.02.03.36.001   DEPARTAMENTO DE PROGRAMAS PÓS-GRADUAÇÃO</v>
      </c>
      <c r="C350" s="57" t="s">
        <v>995</v>
      </c>
      <c r="D350" s="58" t="s">
        <v>996</v>
      </c>
      <c r="E350" s="57" t="s">
        <v>994</v>
      </c>
      <c r="F350" s="59" t="s">
        <v>32</v>
      </c>
      <c r="G350" s="59" t="s">
        <v>2054</v>
      </c>
    </row>
    <row r="351" spans="1:7" x14ac:dyDescent="0.25">
      <c r="A351" s="57" t="str">
        <f t="shared" si="52"/>
        <v>2.01.01.02.02.03.37.001   PROGRAMA DE PÓS EM EDUCAÇÃO NAS PROFISSÕES DA SAÚDE</v>
      </c>
      <c r="C351" s="57" t="s">
        <v>997</v>
      </c>
      <c r="D351" s="58" t="s">
        <v>999</v>
      </c>
      <c r="E351" s="57" t="s">
        <v>998</v>
      </c>
      <c r="F351" s="59" t="s">
        <v>32</v>
      </c>
      <c r="G351" s="59" t="s">
        <v>2054</v>
      </c>
    </row>
    <row r="352" spans="1:7" x14ac:dyDescent="0.25">
      <c r="A352" s="57" t="str">
        <f t="shared" si="52"/>
        <v>2.01.01.02.02.03.38.001   PROGRAMA DE PÓS EM ENGENHARIA BIOMÉDICA</v>
      </c>
      <c r="C352" s="57" t="s">
        <v>1001</v>
      </c>
      <c r="D352" s="58" t="s">
        <v>1001</v>
      </c>
      <c r="E352" s="57" t="s">
        <v>1000</v>
      </c>
      <c r="F352" s="59" t="s">
        <v>32</v>
      </c>
      <c r="G352" s="59" t="s">
        <v>2054</v>
      </c>
    </row>
    <row r="353" spans="1:7" x14ac:dyDescent="0.25">
      <c r="A353" s="57" t="str">
        <f t="shared" si="52"/>
        <v>2.01.01.02.02.03.39.001   PROGRAMA ECONOMIA DA MUNDIALIZACAO E DO DESENVOLVIMENTO</v>
      </c>
      <c r="C353" s="57" t="s">
        <v>2134</v>
      </c>
      <c r="D353" s="58" t="s">
        <v>2135</v>
      </c>
      <c r="E353" s="57" t="s">
        <v>2133</v>
      </c>
      <c r="F353" s="59" t="s">
        <v>32</v>
      </c>
      <c r="G353" s="59" t="s">
        <v>2054</v>
      </c>
    </row>
    <row r="354" spans="1:7" x14ac:dyDescent="0.25">
      <c r="A354" s="57" t="str">
        <f t="shared" si="52"/>
        <v>2.01.01.02.02.03.40.001   PROGRAMA DE EDUCACAO FORMACAO DE FORMADORES</v>
      </c>
      <c r="C354" s="57" t="s">
        <v>2137</v>
      </c>
      <c r="D354" s="58" t="s">
        <v>2138</v>
      </c>
      <c r="E354" s="57" t="s">
        <v>2136</v>
      </c>
      <c r="F354" s="59" t="s">
        <v>32</v>
      </c>
      <c r="G354" s="59" t="s">
        <v>2054</v>
      </c>
    </row>
    <row r="355" spans="1:7" x14ac:dyDescent="0.25">
      <c r="A355" s="57" t="str">
        <f t="shared" ref="A355:A357" si="53">C355&amp;"   "&amp;E355</f>
        <v>2.01.01.02.02.04.01.001   ADM. PRO - CULTURA E REL. COMUNITÁRIAS</v>
      </c>
      <c r="C355" s="57" t="s">
        <v>1002</v>
      </c>
      <c r="D355" s="58" t="s">
        <v>1004</v>
      </c>
      <c r="E355" s="57" t="s">
        <v>1003</v>
      </c>
      <c r="F355" s="59" t="s">
        <v>32</v>
      </c>
      <c r="G355" s="59" t="s">
        <v>2054</v>
      </c>
    </row>
    <row r="356" spans="1:7" x14ac:dyDescent="0.25">
      <c r="A356" s="57" t="str">
        <f t="shared" si="53"/>
        <v>2.01.01.02.02.04.01.100   EVE - SEMANA DE INCLUSÃO E ACESSIBILIDADE DA PUC-SP</v>
      </c>
      <c r="C356" s="57" t="s">
        <v>1005</v>
      </c>
      <c r="D356" s="58" t="s">
        <v>1007</v>
      </c>
      <c r="E356" s="57" t="s">
        <v>1006</v>
      </c>
      <c r="F356" s="59" t="s">
        <v>32</v>
      </c>
      <c r="G356" s="59" t="s">
        <v>2054</v>
      </c>
    </row>
    <row r="357" spans="1:7" x14ac:dyDescent="0.25">
      <c r="A357" s="57" t="str">
        <f t="shared" si="53"/>
        <v>2.01.01.02.02.04.01.101   PROJETO PINDORAMA</v>
      </c>
      <c r="C357" s="57" t="s">
        <v>2139</v>
      </c>
      <c r="D357" s="58" t="s">
        <v>2140</v>
      </c>
      <c r="E357" s="57" t="s">
        <v>2141</v>
      </c>
      <c r="F357" s="59" t="s">
        <v>32</v>
      </c>
      <c r="G357" s="59" t="s">
        <v>2054</v>
      </c>
    </row>
    <row r="358" spans="1:7" x14ac:dyDescent="0.25">
      <c r="A358" s="57" t="str">
        <f t="shared" ref="A358:A362" si="54">C358&amp;"   "&amp;E358</f>
        <v>2.01.01.02.02.04.02.001   TUCA - DIREÇÃO GERAL</v>
      </c>
      <c r="C358" s="57" t="s">
        <v>1008</v>
      </c>
      <c r="D358" s="58" t="s">
        <v>1010</v>
      </c>
      <c r="E358" s="57" t="s">
        <v>1009</v>
      </c>
      <c r="F358" s="59" t="s">
        <v>32</v>
      </c>
      <c r="G358" s="59" t="s">
        <v>2054</v>
      </c>
    </row>
    <row r="359" spans="1:7" x14ac:dyDescent="0.25">
      <c r="A359" s="57" t="str">
        <f t="shared" si="54"/>
        <v>2.01.01.02.02.04.02.002   TUCA - CENTRO DE ARTES CENICAS</v>
      </c>
      <c r="C359" s="57" t="s">
        <v>1011</v>
      </c>
      <c r="D359" s="58" t="s">
        <v>1013</v>
      </c>
      <c r="E359" s="57" t="s">
        <v>1012</v>
      </c>
      <c r="F359" s="59" t="s">
        <v>32</v>
      </c>
      <c r="G359" s="59" t="s">
        <v>2054</v>
      </c>
    </row>
    <row r="360" spans="1:7" x14ac:dyDescent="0.25">
      <c r="A360" s="57" t="str">
        <f t="shared" si="54"/>
        <v>2.01.01.02.02.04.02.003   TUCA - MANUTENÇÃO</v>
      </c>
      <c r="C360" s="57" t="s">
        <v>1014</v>
      </c>
      <c r="D360" s="58" t="s">
        <v>1016</v>
      </c>
      <c r="E360" s="57" t="s">
        <v>1015</v>
      </c>
      <c r="F360" s="59" t="s">
        <v>32</v>
      </c>
      <c r="G360" s="59" t="s">
        <v>2054</v>
      </c>
    </row>
    <row r="361" spans="1:7" x14ac:dyDescent="0.25">
      <c r="A361" s="57" t="str">
        <f t="shared" si="54"/>
        <v>2.01.01.02.02.04.02.100   CONV - CENTRO DE DOCUMENTAÇÃO E MEMÓRIA TUCA / MINC</v>
      </c>
      <c r="C361" s="57" t="s">
        <v>1017</v>
      </c>
      <c r="D361" s="58" t="s">
        <v>1019</v>
      </c>
      <c r="E361" s="57" t="s">
        <v>1018</v>
      </c>
      <c r="F361" s="59" t="s">
        <v>32</v>
      </c>
      <c r="G361" s="59" t="s">
        <v>2054</v>
      </c>
    </row>
    <row r="362" spans="1:7" x14ac:dyDescent="0.25">
      <c r="A362" s="57" t="str">
        <f t="shared" si="54"/>
        <v>2.01.01.02.02.04.02.101   CONV - PROJETO ENTORNO</v>
      </c>
      <c r="C362" s="57" t="s">
        <v>1020</v>
      </c>
      <c r="D362" s="58" t="s">
        <v>1022</v>
      </c>
      <c r="E362" s="57" t="s">
        <v>1021</v>
      </c>
      <c r="F362" s="59" t="s">
        <v>32</v>
      </c>
      <c r="G362" s="59" t="s">
        <v>2054</v>
      </c>
    </row>
    <row r="363" spans="1:7" x14ac:dyDescent="0.25">
      <c r="A363" s="57" t="str">
        <f>C363&amp;"   "&amp;E363</f>
        <v>2.01.01.02.02.04.04.001   SABE - SETOR DE ADMINISTRAÇÃO DE BOLSAS DE ESTUDO</v>
      </c>
      <c r="C363" s="57" t="s">
        <v>1024</v>
      </c>
      <c r="D363" s="58" t="s">
        <v>1025</v>
      </c>
      <c r="E363" s="57" t="s">
        <v>1023</v>
      </c>
      <c r="F363" s="59" t="s">
        <v>32</v>
      </c>
      <c r="G363" s="59" t="s">
        <v>2054</v>
      </c>
    </row>
    <row r="364" spans="1:7" x14ac:dyDescent="0.25">
      <c r="A364" s="57" t="str">
        <f t="shared" ref="A364:A365" si="55">C364&amp;"   "&amp;E364</f>
        <v>2.01.01.02.02.04.06.001   NFC - NÚCLEO FÉ E CULTURA</v>
      </c>
      <c r="C364" s="57" t="s">
        <v>1027</v>
      </c>
      <c r="D364" s="58" t="s">
        <v>1028</v>
      </c>
      <c r="E364" s="57" t="s">
        <v>1026</v>
      </c>
      <c r="F364" s="59" t="s">
        <v>32</v>
      </c>
      <c r="G364" s="59" t="s">
        <v>2054</v>
      </c>
    </row>
    <row r="365" spans="1:7" x14ac:dyDescent="0.25">
      <c r="A365" s="57" t="str">
        <f t="shared" si="55"/>
        <v>2.01.01.02.02.04.06.002   CONV - COOPERAÇÃO MUTUA - MITRA</v>
      </c>
      <c r="C365" s="57" t="s">
        <v>1029</v>
      </c>
      <c r="D365" s="58" t="s">
        <v>1031</v>
      </c>
      <c r="E365" s="57" t="s">
        <v>1030</v>
      </c>
      <c r="F365" s="59" t="s">
        <v>32</v>
      </c>
      <c r="G365" s="59" t="s">
        <v>2054</v>
      </c>
    </row>
    <row r="366" spans="1:7" x14ac:dyDescent="0.25">
      <c r="A366" s="57" t="str">
        <f>C366&amp;"   "&amp;E366</f>
        <v>2.01.01.02.02.04.07.001   PASTORAL UNIVERSITÁRIA</v>
      </c>
      <c r="C366" s="57" t="s">
        <v>1032</v>
      </c>
      <c r="D366" s="58" t="s">
        <v>1034</v>
      </c>
      <c r="E366" s="57" t="s">
        <v>1033</v>
      </c>
      <c r="F366" s="59" t="s">
        <v>32</v>
      </c>
      <c r="G366" s="59" t="s">
        <v>2054</v>
      </c>
    </row>
    <row r="367" spans="1:7" x14ac:dyDescent="0.25">
      <c r="A367" s="57" t="str">
        <f>C367&amp;"   "&amp;E367</f>
        <v>2.01.01.02.02.04.08.001   CENTRO DE EX-ALUNOS</v>
      </c>
      <c r="C367" s="57" t="s">
        <v>1036</v>
      </c>
      <c r="D367" s="58" t="s">
        <v>1037</v>
      </c>
      <c r="E367" s="57" t="s">
        <v>1035</v>
      </c>
      <c r="F367" s="59" t="s">
        <v>32</v>
      </c>
      <c r="G367" s="59" t="s">
        <v>2054</v>
      </c>
    </row>
    <row r="368" spans="1:7" x14ac:dyDescent="0.25">
      <c r="A368" s="57" t="str">
        <f t="shared" ref="A368:A372" si="56">C368&amp;"   "&amp;E368</f>
        <v>2.01.01.02.02.04.09.001   PAC- ATENDIMENTO COMUNITÁRIO</v>
      </c>
      <c r="C368" s="57" t="s">
        <v>1038</v>
      </c>
      <c r="D368" s="58" t="s">
        <v>1040</v>
      </c>
      <c r="E368" s="57" t="s">
        <v>1039</v>
      </c>
      <c r="F368" s="59" t="s">
        <v>32</v>
      </c>
      <c r="G368" s="59" t="s">
        <v>2054</v>
      </c>
    </row>
    <row r="369" spans="1:7" x14ac:dyDescent="0.25">
      <c r="A369" s="57" t="str">
        <f t="shared" si="56"/>
        <v>2.01.01.02.02.04.09.002   PAC - SEGURANÇA COMUNITÁRIA</v>
      </c>
      <c r="C369" s="57" t="s">
        <v>1041</v>
      </c>
      <c r="D369" s="58" t="s">
        <v>1043</v>
      </c>
      <c r="E369" s="57" t="s">
        <v>1042</v>
      </c>
      <c r="F369" s="59" t="s">
        <v>32</v>
      </c>
      <c r="G369" s="59" t="s">
        <v>2054</v>
      </c>
    </row>
    <row r="370" spans="1:7" x14ac:dyDescent="0.25">
      <c r="A370" s="57" t="str">
        <f t="shared" si="56"/>
        <v>2.01.01.02.02.04.09.003   PAC - SEGURANÇA PATRIMONIAL</v>
      </c>
      <c r="C370" s="57" t="s">
        <v>1044</v>
      </c>
      <c r="D370" s="58" t="s">
        <v>1046</v>
      </c>
      <c r="E370" s="57" t="s">
        <v>1045</v>
      </c>
      <c r="F370" s="59" t="s">
        <v>32</v>
      </c>
      <c r="G370" s="59" t="s">
        <v>2054</v>
      </c>
    </row>
    <row r="371" spans="1:7" x14ac:dyDescent="0.25">
      <c r="A371" s="57" t="str">
        <f t="shared" si="56"/>
        <v>2.01.01.02.02.04.09.004   PAC - ESPORTE COMUNITÁRIO</v>
      </c>
      <c r="C371" s="57" t="s">
        <v>1047</v>
      </c>
      <c r="D371" s="58" t="s">
        <v>1049</v>
      </c>
      <c r="E371" s="57" t="s">
        <v>1048</v>
      </c>
      <c r="F371" s="59" t="s">
        <v>32</v>
      </c>
      <c r="G371" s="59" t="s">
        <v>2054</v>
      </c>
    </row>
    <row r="372" spans="1:7" x14ac:dyDescent="0.25">
      <c r="A372" s="57" t="str">
        <f t="shared" si="56"/>
        <v>2.01.01.02.02.04.09.005   PAC - BATERIAS CAS</v>
      </c>
      <c r="C372" s="57" t="s">
        <v>1050</v>
      </c>
      <c r="D372" s="58" t="s">
        <v>1052</v>
      </c>
      <c r="E372" s="57" t="s">
        <v>1051</v>
      </c>
      <c r="F372" s="59" t="s">
        <v>32</v>
      </c>
      <c r="G372" s="59" t="s">
        <v>2054</v>
      </c>
    </row>
    <row r="373" spans="1:7" x14ac:dyDescent="0.25">
      <c r="A373" s="57" t="str">
        <f>C373&amp;"   "&amp;E373</f>
        <v>2.01.01.02.02.04.10.001   COMISSÃO CENTRAL ELEITORAL</v>
      </c>
      <c r="C373" s="57" t="s">
        <v>1054</v>
      </c>
      <c r="D373" s="58" t="s">
        <v>1055</v>
      </c>
      <c r="E373" s="57" t="s">
        <v>1053</v>
      </c>
      <c r="F373" s="59" t="s">
        <v>32</v>
      </c>
      <c r="G373" s="59" t="s">
        <v>2054</v>
      </c>
    </row>
    <row r="374" spans="1:7" x14ac:dyDescent="0.25">
      <c r="A374" s="57" t="str">
        <f t="shared" ref="A374:A380" si="57">C374&amp;"   "&amp;E374</f>
        <v>2.01.01.02.02.04.11.001   PROCOMUT - ACORDES NO PATIO</v>
      </c>
      <c r="C374" s="57" t="s">
        <v>1056</v>
      </c>
      <c r="D374" s="58" t="s">
        <v>1058</v>
      </c>
      <c r="E374" s="57" t="s">
        <v>1057</v>
      </c>
      <c r="F374" s="59" t="s">
        <v>32</v>
      </c>
      <c r="G374" s="59" t="s">
        <v>2054</v>
      </c>
    </row>
    <row r="375" spans="1:7" x14ac:dyDescent="0.25">
      <c r="A375" s="57" t="str">
        <f t="shared" si="57"/>
        <v>2.01.01.02.02.04.11.002   PROCOMUT - PROJETO DE RECEPÇÃO DOS CALOUROS</v>
      </c>
      <c r="C375" s="57" t="s">
        <v>1059</v>
      </c>
      <c r="D375" s="58" t="s">
        <v>1061</v>
      </c>
      <c r="E375" s="57" t="s">
        <v>1060</v>
      </c>
      <c r="F375" s="59" t="s">
        <v>32</v>
      </c>
      <c r="G375" s="59" t="s">
        <v>2054</v>
      </c>
    </row>
    <row r="376" spans="1:7" x14ac:dyDescent="0.25">
      <c r="A376" s="57" t="str">
        <f t="shared" si="57"/>
        <v>2.01.01.02.02.04.11.003   PROCOMUT - MOSTRA COMUNITÁRIA</v>
      </c>
      <c r="C376" s="57" t="s">
        <v>1062</v>
      </c>
      <c r="D376" s="58" t="s">
        <v>1064</v>
      </c>
      <c r="E376" s="57" t="s">
        <v>1063</v>
      </c>
      <c r="F376" s="59" t="s">
        <v>32</v>
      </c>
      <c r="G376" s="59" t="s">
        <v>2054</v>
      </c>
    </row>
    <row r="377" spans="1:7" x14ac:dyDescent="0.25">
      <c r="A377" s="57" t="str">
        <f t="shared" si="57"/>
        <v>2.01.01.02.02.04.11.004   PROCOMUT - CASA DA MÚSICA</v>
      </c>
      <c r="C377" s="57" t="s">
        <v>1065</v>
      </c>
      <c r="D377" s="58" t="s">
        <v>1067</v>
      </c>
      <c r="E377" s="57" t="s">
        <v>1066</v>
      </c>
      <c r="F377" s="59" t="s">
        <v>32</v>
      </c>
      <c r="G377" s="59" t="s">
        <v>2054</v>
      </c>
    </row>
    <row r="378" spans="1:7" x14ac:dyDescent="0.25">
      <c r="A378" s="57" t="str">
        <f t="shared" si="57"/>
        <v>2.01.01.02.02.04.11.005   PROCOMUT - ORQUESTRA PUC</v>
      </c>
      <c r="C378" s="57" t="s">
        <v>1068</v>
      </c>
      <c r="D378" s="58" t="s">
        <v>1070</v>
      </c>
      <c r="E378" s="57" t="s">
        <v>1069</v>
      </c>
      <c r="F378" s="59" t="s">
        <v>32</v>
      </c>
      <c r="G378" s="59" t="s">
        <v>2054</v>
      </c>
    </row>
    <row r="379" spans="1:7" x14ac:dyDescent="0.25">
      <c r="A379" s="57" t="str">
        <f t="shared" si="57"/>
        <v>2.01.01.02.02.04.11.006   PROCOMUT - CUCA - CORAL DA UNIVERSIDADE CATÓLICA</v>
      </c>
      <c r="C379" s="57" t="s">
        <v>1071</v>
      </c>
      <c r="D379" s="58" t="s">
        <v>1073</v>
      </c>
      <c r="E379" s="57" t="s">
        <v>1072</v>
      </c>
      <c r="F379" s="59" t="s">
        <v>32</v>
      </c>
      <c r="G379" s="59" t="s">
        <v>2054</v>
      </c>
    </row>
    <row r="380" spans="1:7" x14ac:dyDescent="0.25">
      <c r="A380" s="57" t="str">
        <f t="shared" si="57"/>
        <v>2.01.01.02.02.04.11.007   PROCOMUT - PROJETO FOCO VESTIBULARES</v>
      </c>
      <c r="C380" s="57" t="s">
        <v>1074</v>
      </c>
      <c r="D380" s="58" t="s">
        <v>1076</v>
      </c>
      <c r="E380" s="57" t="s">
        <v>1075</v>
      </c>
      <c r="F380" s="59" t="s">
        <v>32</v>
      </c>
      <c r="G380" s="59" t="s">
        <v>2054</v>
      </c>
    </row>
    <row r="381" spans="1:7" x14ac:dyDescent="0.25">
      <c r="A381" s="57" t="str">
        <f>C381&amp;"   "&amp;E381</f>
        <v>2.01.01.02.02.05.01.001   ADM. PRO REITORIA DE EDUCAÇÃO CONTINUADA</v>
      </c>
      <c r="C381" s="57" t="s">
        <v>1077</v>
      </c>
      <c r="D381" s="58" t="s">
        <v>1079</v>
      </c>
      <c r="E381" s="57" t="s">
        <v>1078</v>
      </c>
      <c r="F381" s="59" t="s">
        <v>32</v>
      </c>
      <c r="G381" s="59" t="s">
        <v>2054</v>
      </c>
    </row>
    <row r="382" spans="1:7" x14ac:dyDescent="0.25">
      <c r="A382" s="57" t="str">
        <f>C382&amp;"   "&amp;E382</f>
        <v>2.01.01.02.02.05.02.001   ADM. GERAL DA COGEAE</v>
      </c>
      <c r="C382" s="57" t="s">
        <v>1080</v>
      </c>
      <c r="D382" s="58" t="s">
        <v>1082</v>
      </c>
      <c r="E382" s="57" t="s">
        <v>1081</v>
      </c>
      <c r="F382" s="59" t="s">
        <v>32</v>
      </c>
      <c r="G382" s="59" t="s">
        <v>2054</v>
      </c>
    </row>
    <row r="383" spans="1:7" x14ac:dyDescent="0.25">
      <c r="A383" s="57" t="str">
        <f t="shared" ref="A383:A390" si="58">C383&amp;"   "&amp;E383</f>
        <v>2.01.01.02.03.01.01.001   CENTRO DE RESPONSABILIDADE GERAL - MA</v>
      </c>
      <c r="C383" s="57" t="s">
        <v>1086</v>
      </c>
      <c r="D383" s="58" t="s">
        <v>1088</v>
      </c>
      <c r="E383" s="57" t="s">
        <v>1087</v>
      </c>
      <c r="F383" s="59" t="s">
        <v>32</v>
      </c>
      <c r="G383" s="59" t="s">
        <v>2054</v>
      </c>
    </row>
    <row r="384" spans="1:7" x14ac:dyDescent="0.25">
      <c r="A384" s="57" t="str">
        <f t="shared" si="58"/>
        <v>2.01.01.02.03.01.01.002   DIREÇÃO COLÉGIO SÃO DOMINGOS</v>
      </c>
      <c r="C384" s="57" t="s">
        <v>1089</v>
      </c>
      <c r="D384" s="58" t="s">
        <v>1091</v>
      </c>
      <c r="E384" s="57" t="s">
        <v>1090</v>
      </c>
      <c r="F384" s="59" t="s">
        <v>32</v>
      </c>
      <c r="G384" s="59" t="s">
        <v>2054</v>
      </c>
    </row>
    <row r="385" spans="1:7" x14ac:dyDescent="0.25">
      <c r="A385" s="57" t="str">
        <f t="shared" si="58"/>
        <v>2.01.01.02.03.01.01.003   APROPUC</v>
      </c>
      <c r="C385" s="57" t="s">
        <v>1092</v>
      </c>
      <c r="D385" s="58" t="s">
        <v>1094</v>
      </c>
      <c r="E385" s="57" t="s">
        <v>1093</v>
      </c>
      <c r="F385" s="59" t="s">
        <v>32</v>
      </c>
      <c r="G385" s="59" t="s">
        <v>2054</v>
      </c>
    </row>
    <row r="386" spans="1:7" x14ac:dyDescent="0.25">
      <c r="A386" s="57" t="str">
        <f t="shared" si="58"/>
        <v>2.01.01.02.03.01.01.004   AFAPUC</v>
      </c>
      <c r="C386" s="57" t="s">
        <v>1095</v>
      </c>
      <c r="D386" s="58" t="s">
        <v>1097</v>
      </c>
      <c r="E386" s="57" t="s">
        <v>1096</v>
      </c>
      <c r="F386" s="59" t="s">
        <v>32</v>
      </c>
      <c r="G386" s="59" t="s">
        <v>2054</v>
      </c>
    </row>
    <row r="387" spans="1:7" x14ac:dyDescent="0.25">
      <c r="A387" s="57" t="str">
        <f t="shared" si="58"/>
        <v>2.01.01.02.03.01.01.005   CENTROS ACADÊMICOS</v>
      </c>
      <c r="C387" s="57" t="s">
        <v>1098</v>
      </c>
      <c r="D387" s="58" t="s">
        <v>1100</v>
      </c>
      <c r="E387" s="57" t="s">
        <v>1099</v>
      </c>
      <c r="F387" s="59" t="s">
        <v>32</v>
      </c>
      <c r="G387" s="59" t="s">
        <v>2054</v>
      </c>
    </row>
    <row r="388" spans="1:7" x14ac:dyDescent="0.25">
      <c r="A388" s="57" t="str">
        <f t="shared" si="58"/>
        <v>2.01.01.02.03.01.01.006   OBRAS - EDIFICIO CARDOSO DE ALMEIDA, 881</v>
      </c>
      <c r="C388" s="57" t="s">
        <v>1101</v>
      </c>
      <c r="D388" s="58" t="s">
        <v>1103</v>
      </c>
      <c r="E388" s="57" t="s">
        <v>1102</v>
      </c>
      <c r="F388" s="59" t="s">
        <v>32</v>
      </c>
      <c r="G388" s="59" t="s">
        <v>2054</v>
      </c>
    </row>
    <row r="389" spans="1:7" x14ac:dyDescent="0.25">
      <c r="A389" s="57" t="str">
        <f t="shared" si="58"/>
        <v>2.01.01.02.03.01.01.007   OBRAS - CORREDOR DA CARDOSO DE ALMEIDA</v>
      </c>
      <c r="C389" s="57" t="s">
        <v>1104</v>
      </c>
      <c r="D389" s="58" t="s">
        <v>1106</v>
      </c>
      <c r="E389" s="57" t="s">
        <v>1105</v>
      </c>
      <c r="F389" s="59" t="s">
        <v>32</v>
      </c>
      <c r="G389" s="59" t="s">
        <v>2054</v>
      </c>
    </row>
    <row r="390" spans="1:7" x14ac:dyDescent="0.25">
      <c r="A390" s="57" t="str">
        <f t="shared" si="58"/>
        <v>2.01.01.02.03.01.01.008   UNIFAI</v>
      </c>
      <c r="C390" s="57" t="s">
        <v>2142</v>
      </c>
      <c r="D390" s="58" t="s">
        <v>2143</v>
      </c>
      <c r="E390" s="57" t="s">
        <v>2144</v>
      </c>
      <c r="F390" s="59" t="s">
        <v>32</v>
      </c>
      <c r="G390" s="59" t="s">
        <v>2054</v>
      </c>
    </row>
    <row r="391" spans="1:7" x14ac:dyDescent="0.25">
      <c r="A391" s="57" t="str">
        <f t="shared" ref="A391:A397" si="59">C391&amp;"   "&amp;E391</f>
        <v>2.01.02.01.01.01.04.004   DSA - MANUTENÇÃO</v>
      </c>
      <c r="C391" s="57" t="s">
        <v>1107</v>
      </c>
      <c r="D391" s="58" t="s">
        <v>1108</v>
      </c>
      <c r="E391" s="57" t="s">
        <v>2145</v>
      </c>
      <c r="F391" s="59" t="s">
        <v>32</v>
      </c>
      <c r="G391" s="59" t="s">
        <v>2054</v>
      </c>
    </row>
    <row r="392" spans="1:7" x14ac:dyDescent="0.25">
      <c r="A392" s="57" t="str">
        <f t="shared" si="59"/>
        <v>2.01.02.01.01.01.04.005   DSA - CENTRAL DE CÓPIAS - MARQUES</v>
      </c>
      <c r="C392" s="57" t="s">
        <v>1109</v>
      </c>
      <c r="D392" s="58" t="s">
        <v>1111</v>
      </c>
      <c r="E392" s="57" t="s">
        <v>1110</v>
      </c>
      <c r="F392" s="59" t="s">
        <v>32</v>
      </c>
      <c r="G392" s="59" t="s">
        <v>2054</v>
      </c>
    </row>
    <row r="393" spans="1:7" x14ac:dyDescent="0.25">
      <c r="A393" s="57" t="str">
        <f t="shared" si="59"/>
        <v>2.01.02.01.01.01.04.006   DSA - TRANSPORTE</v>
      </c>
      <c r="C393" s="57" t="s">
        <v>1112</v>
      </c>
      <c r="D393" s="58" t="s">
        <v>1114</v>
      </c>
      <c r="E393" s="57" t="s">
        <v>1113</v>
      </c>
      <c r="F393" s="59" t="s">
        <v>32</v>
      </c>
      <c r="G393" s="59" t="s">
        <v>2054</v>
      </c>
    </row>
    <row r="394" spans="1:7" x14ac:dyDescent="0.25">
      <c r="A394" s="57" t="str">
        <f t="shared" si="59"/>
        <v>2.01.02.01.01.01.04.007   DSA - LIMPEZA E CONSERVAÇÃO</v>
      </c>
      <c r="C394" s="57" t="s">
        <v>1115</v>
      </c>
      <c r="D394" s="58" t="s">
        <v>1117</v>
      </c>
      <c r="E394" s="57" t="s">
        <v>1116</v>
      </c>
      <c r="F394" s="59" t="s">
        <v>32</v>
      </c>
      <c r="G394" s="59" t="s">
        <v>2054</v>
      </c>
    </row>
    <row r="395" spans="1:7" x14ac:dyDescent="0.25">
      <c r="A395" s="57" t="str">
        <f t="shared" si="59"/>
        <v>2.01.02.01.01.01.04.008   DSA - PROTOCOLO CENTRAL</v>
      </c>
      <c r="C395" s="57" t="s">
        <v>1118</v>
      </c>
      <c r="D395" s="58" t="s">
        <v>1120</v>
      </c>
      <c r="E395" s="57" t="s">
        <v>1119</v>
      </c>
      <c r="F395" s="59" t="s">
        <v>32</v>
      </c>
      <c r="G395" s="59" t="s">
        <v>2054</v>
      </c>
    </row>
    <row r="396" spans="1:7" x14ac:dyDescent="0.25">
      <c r="A396" s="57" t="str">
        <f t="shared" si="59"/>
        <v>2.01.02.01.01.01.04.009   DSA - ZELADORIA</v>
      </c>
      <c r="C396" s="57" t="s">
        <v>1121</v>
      </c>
      <c r="D396" s="58" t="s">
        <v>1123</v>
      </c>
      <c r="E396" s="57" t="s">
        <v>1122</v>
      </c>
      <c r="F396" s="59" t="s">
        <v>32</v>
      </c>
      <c r="G396" s="59" t="s">
        <v>2054</v>
      </c>
    </row>
    <row r="397" spans="1:7" x14ac:dyDescent="0.25">
      <c r="A397" s="57" t="str">
        <f t="shared" si="59"/>
        <v>2.01.02.01.01.01.04.010   DSAS - COPA</v>
      </c>
      <c r="C397" s="57" t="s">
        <v>1124</v>
      </c>
      <c r="D397" s="58" t="s">
        <v>1125</v>
      </c>
      <c r="E397" s="57" t="s">
        <v>139</v>
      </c>
      <c r="F397" s="59" t="s">
        <v>32</v>
      </c>
      <c r="G397" s="59" t="s">
        <v>2054</v>
      </c>
    </row>
    <row r="398" spans="1:7" x14ac:dyDescent="0.25">
      <c r="A398" s="57" t="str">
        <f t="shared" ref="A398:A401" si="60">C398&amp;"   "&amp;E398</f>
        <v>2.01.02.01.01.01.05.002   DTI - SUPORTE</v>
      </c>
      <c r="C398" s="57" t="s">
        <v>1126</v>
      </c>
      <c r="D398" s="58" t="s">
        <v>1127</v>
      </c>
      <c r="E398" s="57" t="s">
        <v>145</v>
      </c>
      <c r="F398" s="59" t="s">
        <v>32</v>
      </c>
      <c r="G398" s="59" t="s">
        <v>2054</v>
      </c>
    </row>
    <row r="399" spans="1:7" x14ac:dyDescent="0.25">
      <c r="A399" s="57" t="str">
        <f t="shared" si="60"/>
        <v>2.01.02.01.01.01.05.003   DTI - REDES</v>
      </c>
      <c r="C399" s="57" t="s">
        <v>1128</v>
      </c>
      <c r="D399" s="58" t="s">
        <v>1129</v>
      </c>
      <c r="E399" s="57" t="s">
        <v>148</v>
      </c>
      <c r="F399" s="59" t="s">
        <v>32</v>
      </c>
      <c r="G399" s="59" t="s">
        <v>2054</v>
      </c>
    </row>
    <row r="400" spans="1:7" x14ac:dyDescent="0.25">
      <c r="A400" s="57" t="str">
        <f t="shared" si="60"/>
        <v>2.01.02.01.01.01.05.004   DTI - LABORÁTORIOS</v>
      </c>
      <c r="C400" s="57" t="s">
        <v>1130</v>
      </c>
      <c r="D400" s="58" t="s">
        <v>1131</v>
      </c>
      <c r="E400" s="57" t="s">
        <v>151</v>
      </c>
      <c r="F400" s="59" t="s">
        <v>32</v>
      </c>
      <c r="G400" s="59" t="s">
        <v>2054</v>
      </c>
    </row>
    <row r="401" spans="1:7" x14ac:dyDescent="0.25">
      <c r="A401" s="57" t="str">
        <f t="shared" si="60"/>
        <v>2.01.02.01.01.01.05.008   DTI - AUDIO VISUAL</v>
      </c>
      <c r="C401" s="57" t="s">
        <v>1132</v>
      </c>
      <c r="D401" s="58" t="s">
        <v>1133</v>
      </c>
      <c r="E401" s="57" t="s">
        <v>163</v>
      </c>
      <c r="F401" s="59" t="s">
        <v>32</v>
      </c>
      <c r="G401" s="59" t="s">
        <v>2054</v>
      </c>
    </row>
    <row r="402" spans="1:7" x14ac:dyDescent="0.25">
      <c r="A402" s="57" t="str">
        <f>C402&amp;"   "&amp;E402</f>
        <v>2.01.02.01.01.01.10.003   SAE - ATENDIMENTO - MARQUÊS DE PARANAGUÁ</v>
      </c>
      <c r="C402" s="57" t="s">
        <v>1134</v>
      </c>
      <c r="D402" s="58" t="s">
        <v>1134</v>
      </c>
      <c r="E402" s="57" t="s">
        <v>1135</v>
      </c>
      <c r="F402" s="59" t="s">
        <v>32</v>
      </c>
      <c r="G402" s="59" t="s">
        <v>2054</v>
      </c>
    </row>
    <row r="403" spans="1:7" x14ac:dyDescent="0.25">
      <c r="A403" s="57" t="str">
        <f>C403&amp;"   "&amp;E403</f>
        <v>2.01.02.02.01.07.01.001   DIREÇÃO DE CAMPUS - MARQUÊS DE PARANAGUÁ</v>
      </c>
      <c r="C403" s="57" t="s">
        <v>1136</v>
      </c>
      <c r="D403" s="58" t="s">
        <v>1138</v>
      </c>
      <c r="E403" s="57" t="s">
        <v>1137</v>
      </c>
      <c r="F403" s="59" t="s">
        <v>32</v>
      </c>
      <c r="G403" s="59" t="s">
        <v>2054</v>
      </c>
    </row>
    <row r="404" spans="1:7" x14ac:dyDescent="0.25">
      <c r="A404" s="57" t="str">
        <f>C404&amp;"   "&amp;E404</f>
        <v>2.01.02.02.01.07.02.003   DIPLAD - MANUTENÇÃO CIVIL E PREDIAL</v>
      </c>
      <c r="C404" s="57" t="s">
        <v>1139</v>
      </c>
      <c r="D404" s="58" t="s">
        <v>1139</v>
      </c>
      <c r="E404" s="57" t="s">
        <v>428</v>
      </c>
      <c r="F404" s="59" t="s">
        <v>32</v>
      </c>
      <c r="G404" s="59" t="s">
        <v>2054</v>
      </c>
    </row>
    <row r="405" spans="1:7" x14ac:dyDescent="0.25">
      <c r="A405" s="57" t="str">
        <f t="shared" ref="A405:A406" si="61">C405&amp;"   "&amp;E405</f>
        <v>2.01.02.02.02.01.01.003   FUNCIONÁRIOS - DISPONIBILIDADES</v>
      </c>
      <c r="C405" s="57" t="s">
        <v>1140</v>
      </c>
      <c r="D405" s="58" t="s">
        <v>1141</v>
      </c>
      <c r="E405" s="57" t="s">
        <v>440</v>
      </c>
      <c r="F405" s="59" t="s">
        <v>32</v>
      </c>
      <c r="G405" s="59" t="s">
        <v>2054</v>
      </c>
    </row>
    <row r="406" spans="1:7" x14ac:dyDescent="0.25">
      <c r="A406" s="57" t="str">
        <f t="shared" si="61"/>
        <v>2.01.02.02.02.01.01.004   FUNCIONÁRIOS - AFASTADOS</v>
      </c>
      <c r="C406" s="57" t="s">
        <v>1142</v>
      </c>
      <c r="D406" s="58" t="s">
        <v>1142</v>
      </c>
      <c r="E406" s="57" t="s">
        <v>1143</v>
      </c>
      <c r="F406" s="59" t="s">
        <v>32</v>
      </c>
      <c r="G406" s="59" t="s">
        <v>2054</v>
      </c>
    </row>
    <row r="407" spans="1:7" x14ac:dyDescent="0.25">
      <c r="A407" s="57" t="str">
        <f t="shared" ref="A407:A408" si="62">C407&amp;"   "&amp;E407</f>
        <v>2.01.02.02.02.02.02.001   BIBLIOTECA - MARQUÊS</v>
      </c>
      <c r="C407" s="57" t="s">
        <v>1144</v>
      </c>
      <c r="D407" s="58" t="s">
        <v>1146</v>
      </c>
      <c r="E407" s="57" t="s">
        <v>1145</v>
      </c>
      <c r="F407" s="59" t="s">
        <v>32</v>
      </c>
      <c r="G407" s="59" t="s">
        <v>2054</v>
      </c>
    </row>
    <row r="408" spans="1:7" x14ac:dyDescent="0.25">
      <c r="A408" s="57" t="str">
        <f t="shared" si="62"/>
        <v>2.01.02.02.02.02.02.002   COMUT</v>
      </c>
      <c r="C408" s="57" t="s">
        <v>1147</v>
      </c>
      <c r="D408" s="58" t="s">
        <v>1148</v>
      </c>
      <c r="E408" s="57" t="s">
        <v>460</v>
      </c>
      <c r="F408" s="59" t="s">
        <v>32</v>
      </c>
      <c r="G408" s="59" t="s">
        <v>2054</v>
      </c>
    </row>
    <row r="409" spans="1:7" x14ac:dyDescent="0.25">
      <c r="A409" s="57" t="str">
        <f>C409&amp;"   "&amp;E409</f>
        <v>2.01.02.02.02.02.10.002   EXPEDIENTE DA FACULDADE - FE</v>
      </c>
      <c r="C409" s="57" t="s">
        <v>2146</v>
      </c>
      <c r="D409" s="58" t="s">
        <v>2147</v>
      </c>
      <c r="E409" s="57" t="s">
        <v>571</v>
      </c>
      <c r="F409" s="59" t="s">
        <v>32</v>
      </c>
      <c r="G409" s="59" t="s">
        <v>2054</v>
      </c>
    </row>
    <row r="410" spans="1:7" x14ac:dyDescent="0.25">
      <c r="A410" s="57" t="str">
        <f>C410&amp;"   "&amp;E410</f>
        <v>2.01.02.02.02.02.15.002   EXPEDIENTE DA FACULDADE - FAFICLA</v>
      </c>
      <c r="C410" s="57" t="s">
        <v>2148</v>
      </c>
      <c r="D410" s="58" t="s">
        <v>2149</v>
      </c>
      <c r="E410" s="57" t="s">
        <v>686</v>
      </c>
      <c r="F410" s="59" t="s">
        <v>32</v>
      </c>
      <c r="G410" s="59" t="s">
        <v>2054</v>
      </c>
    </row>
    <row r="411" spans="1:7" x14ac:dyDescent="0.25">
      <c r="A411" s="57" t="str">
        <f t="shared" ref="A411:A423" si="63">C411&amp;"   "&amp;E411</f>
        <v>2.01.02.02.02.02.18.001   FACULDADE DE CIÊNCIAS EXATAS E TECNOLOGIA - DIREÇÃO GERAL</v>
      </c>
      <c r="C411" s="57" t="s">
        <v>1149</v>
      </c>
      <c r="D411" s="58" t="s">
        <v>1151</v>
      </c>
      <c r="E411" s="57" t="s">
        <v>1150</v>
      </c>
      <c r="F411" s="59" t="s">
        <v>32</v>
      </c>
      <c r="G411" s="59" t="s">
        <v>2054</v>
      </c>
    </row>
    <row r="412" spans="1:7" x14ac:dyDescent="0.25">
      <c r="A412" s="57" t="str">
        <f t="shared" si="63"/>
        <v>2.01.02.02.02.02.18.002   EXPEDIENTE DA FACULDADE - CET</v>
      </c>
      <c r="C412" s="57" t="s">
        <v>1152</v>
      </c>
      <c r="D412" s="58" t="s">
        <v>1154</v>
      </c>
      <c r="E412" s="57" t="s">
        <v>1153</v>
      </c>
      <c r="F412" s="59" t="s">
        <v>32</v>
      </c>
      <c r="G412" s="59" t="s">
        <v>2054</v>
      </c>
    </row>
    <row r="413" spans="1:7" x14ac:dyDescent="0.25">
      <c r="A413" s="57" t="str">
        <f t="shared" si="63"/>
        <v xml:space="preserve">2.01.02.02.02.02.18.003   DEPARTAMENTO DE ENGENHARIA </v>
      </c>
      <c r="C413" s="57" t="s">
        <v>1155</v>
      </c>
      <c r="D413" s="58" t="s">
        <v>1156</v>
      </c>
      <c r="E413" s="57" t="s">
        <v>2150</v>
      </c>
      <c r="F413" s="59" t="s">
        <v>32</v>
      </c>
      <c r="G413" s="59" t="s">
        <v>2054</v>
      </c>
    </row>
    <row r="414" spans="1:7" x14ac:dyDescent="0.25">
      <c r="A414" s="57" t="str">
        <f t="shared" si="63"/>
        <v>2.01.02.02.02.02.18.004   DEPARTAMENTO DE FÍSICA</v>
      </c>
      <c r="C414" s="57" t="s">
        <v>1157</v>
      </c>
      <c r="D414" s="58" t="s">
        <v>1159</v>
      </c>
      <c r="E414" s="57" t="s">
        <v>1158</v>
      </c>
      <c r="F414" s="59" t="s">
        <v>32</v>
      </c>
      <c r="G414" s="59" t="s">
        <v>2054</v>
      </c>
    </row>
    <row r="415" spans="1:7" x14ac:dyDescent="0.25">
      <c r="A415" s="57" t="str">
        <f t="shared" si="63"/>
        <v>2.01.02.02.02.02.18.005   DEPARTAMENTO DE COMPUTAÇÃO</v>
      </c>
      <c r="C415" s="57" t="s">
        <v>1160</v>
      </c>
      <c r="D415" s="58" t="s">
        <v>1162</v>
      </c>
      <c r="E415" s="57" t="s">
        <v>1161</v>
      </c>
      <c r="F415" s="59" t="s">
        <v>32</v>
      </c>
      <c r="G415" s="59" t="s">
        <v>2054</v>
      </c>
    </row>
    <row r="416" spans="1:7" x14ac:dyDescent="0.25">
      <c r="A416" s="57" t="str">
        <f t="shared" si="63"/>
        <v>2.01.02.02.02.02.18.006   DEPARTAMENTO DE MATEMÁTICA</v>
      </c>
      <c r="C416" s="57" t="s">
        <v>1163</v>
      </c>
      <c r="D416" s="58" t="s">
        <v>1165</v>
      </c>
      <c r="E416" s="57" t="s">
        <v>1164</v>
      </c>
      <c r="F416" s="59" t="s">
        <v>32</v>
      </c>
      <c r="G416" s="59" t="s">
        <v>2054</v>
      </c>
    </row>
    <row r="417" spans="1:7" x14ac:dyDescent="0.25">
      <c r="A417" s="57" t="str">
        <f t="shared" si="63"/>
        <v>2.01.02.02.02.02.18.007   LABORATÓRIO DE FISICA APLICADA</v>
      </c>
      <c r="C417" s="57" t="s">
        <v>1166</v>
      </c>
      <c r="D417" s="58" t="s">
        <v>1168</v>
      </c>
      <c r="E417" s="57" t="s">
        <v>1167</v>
      </c>
      <c r="F417" s="59" t="s">
        <v>32</v>
      </c>
      <c r="G417" s="59" t="s">
        <v>2054</v>
      </c>
    </row>
    <row r="418" spans="1:7" x14ac:dyDescent="0.25">
      <c r="A418" s="57" t="str">
        <f t="shared" si="63"/>
        <v>2.01.02.02.02.02.18.008   NPT - NÚCLEO DE PESQUISAS E TECNOLOGIA</v>
      </c>
      <c r="C418" s="57" t="s">
        <v>1169</v>
      </c>
      <c r="D418" s="58" t="s">
        <v>1171</v>
      </c>
      <c r="E418" s="57" t="s">
        <v>1170</v>
      </c>
      <c r="F418" s="59" t="s">
        <v>32</v>
      </c>
      <c r="G418" s="59" t="s">
        <v>2054</v>
      </c>
    </row>
    <row r="419" spans="1:7" x14ac:dyDescent="0.25">
      <c r="A419" s="57" t="str">
        <f t="shared" si="63"/>
        <v>2.01.02.02.02.02.18.100   CONV - CEDUC - PEC - 2006</v>
      </c>
      <c r="C419" s="57" t="s">
        <v>1172</v>
      </c>
      <c r="D419" s="58" t="s">
        <v>1174</v>
      </c>
      <c r="E419" s="57" t="s">
        <v>1173</v>
      </c>
      <c r="F419" s="59" t="s">
        <v>32</v>
      </c>
      <c r="G419" s="59" t="s">
        <v>2054</v>
      </c>
    </row>
    <row r="420" spans="1:7" x14ac:dyDescent="0.25">
      <c r="A420" s="57" t="str">
        <f t="shared" si="63"/>
        <v>2.01.02.02.02.02.18.101   CONV - CCET - ALCATEL</v>
      </c>
      <c r="C420" s="57" t="s">
        <v>1175</v>
      </c>
      <c r="D420" s="58" t="s">
        <v>1177</v>
      </c>
      <c r="E420" s="57" t="s">
        <v>1176</v>
      </c>
      <c r="F420" s="59" t="s">
        <v>32</v>
      </c>
      <c r="G420" s="59" t="s">
        <v>2054</v>
      </c>
    </row>
    <row r="421" spans="1:7" x14ac:dyDescent="0.25">
      <c r="A421" s="57" t="str">
        <f t="shared" si="63"/>
        <v>2.01.02.02.02.02.18.102   PROJETO CLASSMATE PCs / INTEL</v>
      </c>
      <c r="C421" s="57" t="s">
        <v>1178</v>
      </c>
      <c r="D421" s="58" t="s">
        <v>1180</v>
      </c>
      <c r="E421" s="57" t="s">
        <v>1179</v>
      </c>
      <c r="F421" s="59" t="s">
        <v>32</v>
      </c>
      <c r="G421" s="59" t="s">
        <v>2054</v>
      </c>
    </row>
    <row r="422" spans="1:7" x14ac:dyDescent="0.25">
      <c r="A422" s="57" t="str">
        <f t="shared" si="63"/>
        <v>2.01.02.02.02.02.18.103   EVE - 1ª CONFERENCIA LATINO AMERICANA DE GEOGEBRA</v>
      </c>
      <c r="C422" s="57" t="s">
        <v>1181</v>
      </c>
      <c r="D422" s="58" t="s">
        <v>1183</v>
      </c>
      <c r="E422" s="57" t="s">
        <v>1182</v>
      </c>
      <c r="F422" s="59" t="s">
        <v>32</v>
      </c>
      <c r="G422" s="59" t="s">
        <v>2054</v>
      </c>
    </row>
    <row r="423" spans="1:7" x14ac:dyDescent="0.25">
      <c r="A423" s="57" t="str">
        <f t="shared" si="63"/>
        <v>2.01.02.02.02.02.18.104   EVENTO INTERNACIONAL DE EDUCAÇÃO EM ENGENHARIA</v>
      </c>
      <c r="C423" s="57" t="s">
        <v>1184</v>
      </c>
      <c r="D423" s="58" t="s">
        <v>1184</v>
      </c>
      <c r="E423" s="57" t="s">
        <v>1185</v>
      </c>
      <c r="F423" s="59" t="s">
        <v>32</v>
      </c>
      <c r="G423" s="59" t="s">
        <v>2054</v>
      </c>
    </row>
    <row r="424" spans="1:7" x14ac:dyDescent="0.25">
      <c r="A424" s="57" t="str">
        <f t="shared" ref="A424:A431" si="64">C424&amp;"   "&amp;E424</f>
        <v>2.01.02.02.02.03.18.001   PROGRAMA DE PÓS EM EDUCAÇÃO - MATEMÁTICA</v>
      </c>
      <c r="C424" s="57" t="s">
        <v>1186</v>
      </c>
      <c r="D424" s="58" t="s">
        <v>1187</v>
      </c>
      <c r="E424" s="57" t="s">
        <v>871</v>
      </c>
      <c r="F424" s="59" t="s">
        <v>32</v>
      </c>
      <c r="G424" s="59" t="s">
        <v>2054</v>
      </c>
    </row>
    <row r="425" spans="1:7" x14ac:dyDescent="0.25">
      <c r="A425" s="57" t="str">
        <f t="shared" si="64"/>
        <v>2.01.02.02.02.03.23.001   PROGRAMA DE PÓS EM HISTÓRIA DA CIÊNCIA</v>
      </c>
      <c r="C425" s="57" t="s">
        <v>1188</v>
      </c>
      <c r="D425" s="58" t="s">
        <v>1189</v>
      </c>
      <c r="E425" s="57" t="s">
        <v>910</v>
      </c>
      <c r="F425" s="59" t="s">
        <v>32</v>
      </c>
      <c r="G425" s="59" t="s">
        <v>2054</v>
      </c>
    </row>
    <row r="426" spans="1:7" x14ac:dyDescent="0.25">
      <c r="A426" s="57" t="str">
        <f t="shared" si="64"/>
        <v>2.01.02.02.02.03.34.001   PROGRAMA DE PÓS EM TECNOLOGIA DA INTELIGÊNCIA E DESIGN DIGIT</v>
      </c>
      <c r="C426" s="57" t="s">
        <v>1190</v>
      </c>
      <c r="D426" s="58" t="s">
        <v>1191</v>
      </c>
      <c r="E426" s="57" t="s">
        <v>988</v>
      </c>
      <c r="F426" s="59" t="s">
        <v>32</v>
      </c>
      <c r="G426" s="59" t="s">
        <v>2054</v>
      </c>
    </row>
    <row r="427" spans="1:7" x14ac:dyDescent="0.25">
      <c r="A427" s="57" t="str">
        <f t="shared" si="64"/>
        <v>2.01.02.02.02.03.36.001   DEPARTAMENTO DE PROGRAMAS POS-GRADUACAO</v>
      </c>
      <c r="C427" s="57" t="s">
        <v>1192</v>
      </c>
      <c r="D427" s="58" t="s">
        <v>1193</v>
      </c>
      <c r="E427" s="57" t="s">
        <v>2151</v>
      </c>
      <c r="F427" s="59" t="s">
        <v>32</v>
      </c>
      <c r="G427" s="59" t="s">
        <v>2054</v>
      </c>
    </row>
    <row r="428" spans="1:7" x14ac:dyDescent="0.25">
      <c r="A428" s="57" t="str">
        <f t="shared" si="64"/>
        <v>2.01.02.02.02.03.38.001   PROGRAMA DE POS EM ENGENHARIA BIOMEDICA</v>
      </c>
      <c r="C428" s="57" t="s">
        <v>1194</v>
      </c>
      <c r="D428" s="58" t="s">
        <v>2153</v>
      </c>
      <c r="E428" s="57" t="s">
        <v>2152</v>
      </c>
      <c r="F428" s="59" t="s">
        <v>32</v>
      </c>
      <c r="G428" s="59" t="s">
        <v>2054</v>
      </c>
    </row>
    <row r="429" spans="1:7" x14ac:dyDescent="0.25">
      <c r="A429" s="57" t="str">
        <f t="shared" si="64"/>
        <v>2.01.02.02.02.04.09.003   PAC - SEGURANÇA PATRIMONIAL</v>
      </c>
      <c r="C429" s="57" t="s">
        <v>1195</v>
      </c>
      <c r="D429" s="58" t="s">
        <v>1196</v>
      </c>
      <c r="E429" s="57" t="s">
        <v>1045</v>
      </c>
      <c r="F429" s="59" t="s">
        <v>32</v>
      </c>
      <c r="G429" s="59" t="s">
        <v>2054</v>
      </c>
    </row>
    <row r="430" spans="1:7" x14ac:dyDescent="0.25">
      <c r="A430" s="57" t="str">
        <f t="shared" si="64"/>
        <v>2.01.02.02.02.05.02.001   ADM. GERAL DA COGEAE</v>
      </c>
      <c r="C430" s="57" t="s">
        <v>1197</v>
      </c>
      <c r="D430" s="58" t="s">
        <v>1197</v>
      </c>
      <c r="E430" s="57" t="s">
        <v>1081</v>
      </c>
      <c r="F430" s="59" t="s">
        <v>32</v>
      </c>
      <c r="G430" s="59" t="s">
        <v>2054</v>
      </c>
    </row>
    <row r="431" spans="1:7" x14ac:dyDescent="0.25">
      <c r="A431" s="57" t="str">
        <f t="shared" si="64"/>
        <v>2.01.02.02.03.01.01.001   CENTRO DE RESPONSABILIDADE GERAL - MARQUES</v>
      </c>
      <c r="C431" s="57" t="s">
        <v>1198</v>
      </c>
      <c r="D431" s="58" t="s">
        <v>1200</v>
      </c>
      <c r="E431" s="57" t="s">
        <v>1199</v>
      </c>
      <c r="F431" s="59" t="s">
        <v>32</v>
      </c>
      <c r="G431" s="59" t="s">
        <v>2054</v>
      </c>
    </row>
    <row r="432" spans="1:7" x14ac:dyDescent="0.25">
      <c r="A432" s="57" t="str">
        <f t="shared" ref="A432:A433" si="65">C432&amp;"   "&amp;E432</f>
        <v>2.01.03.01.03.01.01.001   DIREÇÃO GERAL - DERDIC</v>
      </c>
      <c r="C432" s="57" t="s">
        <v>1202</v>
      </c>
      <c r="D432" s="58" t="s">
        <v>1203</v>
      </c>
      <c r="E432" s="57" t="s">
        <v>1201</v>
      </c>
      <c r="F432" s="59" t="s">
        <v>32</v>
      </c>
      <c r="G432" s="59" t="s">
        <v>2054</v>
      </c>
    </row>
    <row r="433" spans="1:7" x14ac:dyDescent="0.25">
      <c r="A433" s="57" t="str">
        <f t="shared" si="65"/>
        <v>2.01.03.01.03.01.01.002   FUNCIONÁRIOS - AFASTADOS</v>
      </c>
      <c r="C433" s="57" t="s">
        <v>1204</v>
      </c>
      <c r="D433" s="58" t="s">
        <v>1205</v>
      </c>
      <c r="E433" s="57" t="s">
        <v>1143</v>
      </c>
      <c r="F433" s="59" t="s">
        <v>32</v>
      </c>
      <c r="G433" s="59" t="s">
        <v>2054</v>
      </c>
    </row>
    <row r="434" spans="1:7" x14ac:dyDescent="0.25">
      <c r="A434" s="57" t="str">
        <f t="shared" ref="A434:A439" si="66">C434&amp;"   "&amp;E434</f>
        <v>2.01.03.01.03.01.02.001   BIBRINQ</v>
      </c>
      <c r="C434" s="57" t="s">
        <v>1207</v>
      </c>
      <c r="D434" s="58" t="s">
        <v>1208</v>
      </c>
      <c r="E434" s="57" t="s">
        <v>1206</v>
      </c>
      <c r="F434" s="59" t="s">
        <v>32</v>
      </c>
      <c r="G434" s="59" t="s">
        <v>2054</v>
      </c>
    </row>
    <row r="435" spans="1:7" x14ac:dyDescent="0.25">
      <c r="A435" s="57" t="str">
        <f t="shared" si="66"/>
        <v>2.01.03.01.03.01.03.001   SERVIÇO SOCIAL</v>
      </c>
      <c r="C435" s="57" t="s">
        <v>1210</v>
      </c>
      <c r="D435" s="58" t="s">
        <v>1211</v>
      </c>
      <c r="E435" s="57" t="s">
        <v>1209</v>
      </c>
      <c r="F435" s="59" t="s">
        <v>32</v>
      </c>
      <c r="G435" s="59" t="s">
        <v>2054</v>
      </c>
    </row>
    <row r="436" spans="1:7" x14ac:dyDescent="0.25">
      <c r="A436" s="57" t="str">
        <f t="shared" si="66"/>
        <v>2.01.03.01.03.01.04.001   COMITÊ DE PESQUISA</v>
      </c>
      <c r="C436" s="57" t="s">
        <v>1213</v>
      </c>
      <c r="D436" s="58" t="s">
        <v>1214</v>
      </c>
      <c r="E436" s="57" t="s">
        <v>1212</v>
      </c>
      <c r="F436" s="59" t="s">
        <v>32</v>
      </c>
      <c r="G436" s="59" t="s">
        <v>2054</v>
      </c>
    </row>
    <row r="437" spans="1:7" x14ac:dyDescent="0.25">
      <c r="A437" s="57" t="str">
        <f t="shared" si="66"/>
        <v>2.01.03.01.03.01.05.001   BIBLIOTECA - DERDIC</v>
      </c>
      <c r="C437" s="57" t="s">
        <v>1215</v>
      </c>
      <c r="D437" s="58" t="s">
        <v>1217</v>
      </c>
      <c r="E437" s="57" t="s">
        <v>1216</v>
      </c>
      <c r="F437" s="59" t="s">
        <v>32</v>
      </c>
      <c r="G437" s="59" t="s">
        <v>2054</v>
      </c>
    </row>
    <row r="438" spans="1:7" x14ac:dyDescent="0.25">
      <c r="A438" s="57" t="str">
        <f t="shared" si="66"/>
        <v>2.01.03.01.03.01.06.001   CAPTAÇÃO DE RECURSOS</v>
      </c>
      <c r="C438" s="57" t="s">
        <v>1219</v>
      </c>
      <c r="D438" s="58" t="s">
        <v>1220</v>
      </c>
      <c r="E438" s="57" t="s">
        <v>1218</v>
      </c>
      <c r="F438" s="59" t="s">
        <v>32</v>
      </c>
      <c r="G438" s="59" t="s">
        <v>2054</v>
      </c>
    </row>
    <row r="439" spans="1:7" x14ac:dyDescent="0.25">
      <c r="A439" s="57" t="str">
        <f t="shared" si="66"/>
        <v>2.01.03.01.03.01.07.001   SUPERVISÃO FINANCEIRA</v>
      </c>
      <c r="C439" s="57" t="s">
        <v>1222</v>
      </c>
      <c r="D439" s="58" t="s">
        <v>1223</v>
      </c>
      <c r="E439" s="57" t="s">
        <v>1221</v>
      </c>
      <c r="F439" s="59" t="s">
        <v>32</v>
      </c>
      <c r="G439" s="59" t="s">
        <v>2054</v>
      </c>
    </row>
    <row r="440" spans="1:7" x14ac:dyDescent="0.25">
      <c r="A440" s="57" t="str">
        <f t="shared" ref="A440:A444" si="67">C440&amp;"   "&amp;E440</f>
        <v>2.01.03.01.03.01.08.001   RECEPÇÃO</v>
      </c>
      <c r="C440" s="57" t="s">
        <v>1224</v>
      </c>
      <c r="D440" s="58" t="s">
        <v>1226</v>
      </c>
      <c r="E440" s="57" t="s">
        <v>1225</v>
      </c>
      <c r="F440" s="59" t="s">
        <v>32</v>
      </c>
      <c r="G440" s="59" t="s">
        <v>2054</v>
      </c>
    </row>
    <row r="441" spans="1:7" x14ac:dyDescent="0.25">
      <c r="A441" s="57" t="str">
        <f t="shared" si="67"/>
        <v>2.01.03.01.03.01.08.002   PORTARIA</v>
      </c>
      <c r="C441" s="57" t="s">
        <v>1227</v>
      </c>
      <c r="D441" s="58" t="s">
        <v>1229</v>
      </c>
      <c r="E441" s="57" t="s">
        <v>1228</v>
      </c>
      <c r="F441" s="59" t="s">
        <v>32</v>
      </c>
      <c r="G441" s="59" t="s">
        <v>2054</v>
      </c>
    </row>
    <row r="442" spans="1:7" x14ac:dyDescent="0.25">
      <c r="A442" s="57" t="str">
        <f t="shared" si="67"/>
        <v>2.01.03.01.03.01.08.003   SERVIÇOS E SUPRIMENTOS</v>
      </c>
      <c r="C442" s="57" t="s">
        <v>1230</v>
      </c>
      <c r="D442" s="58" t="s">
        <v>1232</v>
      </c>
      <c r="E442" s="57" t="s">
        <v>1231</v>
      </c>
      <c r="F442" s="59" t="s">
        <v>32</v>
      </c>
      <c r="G442" s="59" t="s">
        <v>2054</v>
      </c>
    </row>
    <row r="443" spans="1:7" x14ac:dyDescent="0.25">
      <c r="A443" s="57" t="str">
        <f t="shared" si="67"/>
        <v>2.01.03.01.03.01.08.004   COPA E COZINHA</v>
      </c>
      <c r="C443" s="57" t="s">
        <v>1233</v>
      </c>
      <c r="D443" s="58" t="s">
        <v>1235</v>
      </c>
      <c r="E443" s="57" t="s">
        <v>1234</v>
      </c>
      <c r="F443" s="59" t="s">
        <v>32</v>
      </c>
      <c r="G443" s="59" t="s">
        <v>2054</v>
      </c>
    </row>
    <row r="444" spans="1:7" x14ac:dyDescent="0.25">
      <c r="A444" s="57" t="str">
        <f t="shared" si="67"/>
        <v>2.01.03.01.03.01.08.005   MANUTENÇÃO</v>
      </c>
      <c r="C444" s="57" t="s">
        <v>1236</v>
      </c>
      <c r="D444" s="58" t="s">
        <v>1238</v>
      </c>
      <c r="E444" s="57" t="s">
        <v>1237</v>
      </c>
      <c r="F444" s="59" t="s">
        <v>32</v>
      </c>
      <c r="G444" s="59" t="s">
        <v>2054</v>
      </c>
    </row>
    <row r="445" spans="1:7" x14ac:dyDescent="0.25">
      <c r="A445" s="57" t="str">
        <f t="shared" ref="A445:A446" si="68">C445&amp;"   "&amp;E445</f>
        <v>2.01.03.01.03.02.01.001   ADM. DIRECAO GERAL  - IESP</v>
      </c>
      <c r="C445" s="57" t="s">
        <v>1239</v>
      </c>
      <c r="D445" s="58" t="s">
        <v>1241</v>
      </c>
      <c r="E445" s="57" t="s">
        <v>1240</v>
      </c>
      <c r="F445" s="59" t="s">
        <v>32</v>
      </c>
      <c r="G445" s="59" t="s">
        <v>2054</v>
      </c>
    </row>
    <row r="446" spans="1:7" x14ac:dyDescent="0.25">
      <c r="A446" s="57" t="str">
        <f t="shared" si="68"/>
        <v>2.01.03.01.03.02.01.100   CONV - PDDE - PROGRAMA DINHEIRO DIRETO NA ESCOLA</v>
      </c>
      <c r="C446" s="57" t="s">
        <v>2154</v>
      </c>
      <c r="D446" s="58" t="s">
        <v>2155</v>
      </c>
      <c r="E446" s="57" t="s">
        <v>2156</v>
      </c>
      <c r="F446" s="59" t="s">
        <v>32</v>
      </c>
      <c r="G446" s="59" t="s">
        <v>2054</v>
      </c>
    </row>
    <row r="447" spans="1:7" x14ac:dyDescent="0.25">
      <c r="A447" s="57" t="str">
        <f t="shared" ref="A447:A451" si="69">C447&amp;"   "&amp;E447</f>
        <v>2.01.03.01.03.02.02.001   DERDIC: DEPARTAMENTO EDUCAÇÃO INFANTIL</v>
      </c>
      <c r="C447" s="57" t="s">
        <v>1242</v>
      </c>
      <c r="D447" s="58" t="s">
        <v>1244</v>
      </c>
      <c r="E447" s="57" t="s">
        <v>1243</v>
      </c>
      <c r="F447" s="59" t="s">
        <v>32</v>
      </c>
      <c r="G447" s="59" t="s">
        <v>2054</v>
      </c>
    </row>
    <row r="448" spans="1:7" x14ac:dyDescent="0.25">
      <c r="A448" s="57" t="str">
        <f t="shared" si="69"/>
        <v>2.01.03.01.03.02.02.002   DERDIC: DEPARTAMENTO ENSINO FUNDAMENTAL</v>
      </c>
      <c r="C448" s="57" t="s">
        <v>1245</v>
      </c>
      <c r="D448" s="58" t="s">
        <v>1247</v>
      </c>
      <c r="E448" s="57" t="s">
        <v>1246</v>
      </c>
      <c r="F448" s="59" t="s">
        <v>32</v>
      </c>
      <c r="G448" s="59" t="s">
        <v>2054</v>
      </c>
    </row>
    <row r="449" spans="1:7" x14ac:dyDescent="0.25">
      <c r="A449" s="57" t="str">
        <f t="shared" si="69"/>
        <v>2.01.03.01.03.02.02.003   DERDIC: DEPARTAMENTO EDUCAÇÃO DE JOVENS E ADULTOS</v>
      </c>
      <c r="C449" s="57" t="s">
        <v>1248</v>
      </c>
      <c r="D449" s="58" t="s">
        <v>1250</v>
      </c>
      <c r="E449" s="57" t="s">
        <v>1249</v>
      </c>
      <c r="F449" s="59" t="s">
        <v>32</v>
      </c>
      <c r="G449" s="59" t="s">
        <v>2054</v>
      </c>
    </row>
    <row r="450" spans="1:7" x14ac:dyDescent="0.25">
      <c r="A450" s="57" t="str">
        <f t="shared" si="69"/>
        <v>2.01.03.01.03.02.02.004   DERDIC: DEPARTAMENTO ENSINO MÉDIO</v>
      </c>
      <c r="C450" s="57" t="s">
        <v>1251</v>
      </c>
      <c r="D450" s="58" t="s">
        <v>1253</v>
      </c>
      <c r="E450" s="57" t="s">
        <v>1252</v>
      </c>
      <c r="F450" s="59" t="s">
        <v>32</v>
      </c>
      <c r="G450" s="59" t="s">
        <v>2054</v>
      </c>
    </row>
    <row r="451" spans="1:7" x14ac:dyDescent="0.25">
      <c r="A451" s="57" t="str">
        <f t="shared" si="69"/>
        <v>2.01.03.01.03.02.02.005   PROJETO CURSO DE APRENDIZ</v>
      </c>
      <c r="C451" s="57" t="s">
        <v>1254</v>
      </c>
      <c r="D451" s="58" t="s">
        <v>1256</v>
      </c>
      <c r="E451" s="57" t="s">
        <v>1255</v>
      </c>
      <c r="F451" s="59" t="s">
        <v>32</v>
      </c>
      <c r="G451" s="59" t="s">
        <v>2054</v>
      </c>
    </row>
    <row r="452" spans="1:7" x14ac:dyDescent="0.25">
      <c r="A452" s="57" t="str">
        <f t="shared" ref="A452:A455" si="70">C452&amp;"   "&amp;E452</f>
        <v>2.01.03.01.03.02.03.001   POOE  - PROGRAMA DE ORIENTAÇÃO EDUCACIONAL</v>
      </c>
      <c r="C452" s="57" t="s">
        <v>1257</v>
      </c>
      <c r="D452" s="58" t="s">
        <v>1259</v>
      </c>
      <c r="E452" s="57" t="s">
        <v>1258</v>
      </c>
      <c r="F452" s="59" t="s">
        <v>32</v>
      </c>
      <c r="G452" s="59" t="s">
        <v>2054</v>
      </c>
    </row>
    <row r="453" spans="1:7" x14ac:dyDescent="0.25">
      <c r="A453" s="57" t="str">
        <f t="shared" si="70"/>
        <v>2.01.03.01.03.02.03.002   ACESSIBILIDADE EM LIBRAS</v>
      </c>
      <c r="C453" s="57" t="s">
        <v>1260</v>
      </c>
      <c r="D453" s="58" t="s">
        <v>1262</v>
      </c>
      <c r="E453" s="57" t="s">
        <v>1261</v>
      </c>
      <c r="F453" s="59" t="s">
        <v>32</v>
      </c>
      <c r="G453" s="59" t="s">
        <v>2054</v>
      </c>
    </row>
    <row r="454" spans="1:7" x14ac:dyDescent="0.25">
      <c r="A454" s="57" t="str">
        <f t="shared" si="70"/>
        <v>2.01.03.01.03.02.03.003   APOIO A AÇÃO EDUCATIVA</v>
      </c>
      <c r="C454" s="57" t="s">
        <v>1263</v>
      </c>
      <c r="D454" s="58" t="s">
        <v>1265</v>
      </c>
      <c r="E454" s="57" t="s">
        <v>1264</v>
      </c>
      <c r="F454" s="59" t="s">
        <v>32</v>
      </c>
      <c r="G454" s="59" t="s">
        <v>2054</v>
      </c>
    </row>
    <row r="455" spans="1:7" x14ac:dyDescent="0.25">
      <c r="A455" s="57" t="str">
        <f t="shared" si="70"/>
        <v>2.01.03.01.03.02.03.004   Prestação de Serviço em Libras - PJ</v>
      </c>
      <c r="C455" s="57" t="s">
        <v>1266</v>
      </c>
      <c r="D455" s="58" t="s">
        <v>1266</v>
      </c>
      <c r="E455" s="57" t="s">
        <v>1267</v>
      </c>
      <c r="F455" s="59" t="s">
        <v>32</v>
      </c>
      <c r="G455" s="59" t="s">
        <v>2054</v>
      </c>
    </row>
    <row r="456" spans="1:7" x14ac:dyDescent="0.25">
      <c r="A456" s="57" t="str">
        <f>C456&amp;"   "&amp;E456</f>
        <v>2.01.03.01.03.03.01.001   ADM. DIRECAO GERAL CLINICA FONOAUDIOLOGICA</v>
      </c>
      <c r="C456" s="57" t="s">
        <v>1268</v>
      </c>
      <c r="D456" s="58" t="s">
        <v>1270</v>
      </c>
      <c r="E456" s="57" t="s">
        <v>1269</v>
      </c>
      <c r="F456" s="59" t="s">
        <v>32</v>
      </c>
      <c r="G456" s="59" t="s">
        <v>2054</v>
      </c>
    </row>
    <row r="457" spans="1:7" x14ac:dyDescent="0.25">
      <c r="A457" s="57" t="str">
        <f>C457&amp;"   "&amp;E457</f>
        <v>2.01.03.01.03.03.02.001   ADM. MEDICO - CLINICA FONOAUDIOLOGICA</v>
      </c>
      <c r="C457" s="57" t="s">
        <v>1271</v>
      </c>
      <c r="D457" s="58" t="s">
        <v>1273</v>
      </c>
      <c r="E457" s="57" t="s">
        <v>1272</v>
      </c>
      <c r="F457" s="59" t="s">
        <v>32</v>
      </c>
      <c r="G457" s="59" t="s">
        <v>2054</v>
      </c>
    </row>
    <row r="458" spans="1:7" x14ac:dyDescent="0.25">
      <c r="A458" s="57" t="str">
        <f>C458&amp;"   "&amp;E458</f>
        <v>2.01.03.01.03.03.03.001   ADM. PSICOLOGIA - CLINICA FONOAUDIOLOGICA</v>
      </c>
      <c r="C458" s="57" t="s">
        <v>1274</v>
      </c>
      <c r="D458" s="58" t="s">
        <v>1276</v>
      </c>
      <c r="E458" s="57" t="s">
        <v>1275</v>
      </c>
      <c r="F458" s="59" t="s">
        <v>32</v>
      </c>
      <c r="G458" s="59" t="s">
        <v>2054</v>
      </c>
    </row>
    <row r="459" spans="1:7" x14ac:dyDescent="0.25">
      <c r="A459" s="57" t="str">
        <f t="shared" ref="A459:A463" si="71">C459&amp;"   "&amp;E459</f>
        <v>2.01.03.01.03.03.04.001   AUDIOLOGIA CLINICA</v>
      </c>
      <c r="C459" s="57" t="s">
        <v>1277</v>
      </c>
      <c r="D459" s="58" t="s">
        <v>1279</v>
      </c>
      <c r="E459" s="57" t="s">
        <v>1278</v>
      </c>
      <c r="F459" s="59" t="s">
        <v>32</v>
      </c>
      <c r="G459" s="59" t="s">
        <v>2054</v>
      </c>
    </row>
    <row r="460" spans="1:7" x14ac:dyDescent="0.25">
      <c r="A460" s="57" t="str">
        <f t="shared" si="71"/>
        <v>2.01.03.01.03.03.04.002   AUDIOLOGIA EDUCACIONAL</v>
      </c>
      <c r="C460" s="57" t="s">
        <v>1280</v>
      </c>
      <c r="D460" s="58" t="s">
        <v>1282</v>
      </c>
      <c r="E460" s="57" t="s">
        <v>1281</v>
      </c>
      <c r="F460" s="59" t="s">
        <v>32</v>
      </c>
      <c r="G460" s="59" t="s">
        <v>2054</v>
      </c>
    </row>
    <row r="461" spans="1:7" x14ac:dyDescent="0.25">
      <c r="A461" s="57" t="str">
        <f t="shared" si="71"/>
        <v>2.01.03.01.03.03.04.003   SERVICO DE VOZ</v>
      </c>
      <c r="C461" s="57" t="s">
        <v>1283</v>
      </c>
      <c r="D461" s="58" t="s">
        <v>1285</v>
      </c>
      <c r="E461" s="57" t="s">
        <v>1284</v>
      </c>
      <c r="F461" s="59" t="s">
        <v>32</v>
      </c>
      <c r="G461" s="59" t="s">
        <v>2054</v>
      </c>
    </row>
    <row r="462" spans="1:7" x14ac:dyDescent="0.25">
      <c r="A462" s="57" t="str">
        <f t="shared" si="71"/>
        <v>2.01.03.01.03.03.04.004   PATOLOGIA DA LINGUAGEM</v>
      </c>
      <c r="C462" s="57" t="s">
        <v>1286</v>
      </c>
      <c r="D462" s="58" t="s">
        <v>1288</v>
      </c>
      <c r="E462" s="57" t="s">
        <v>1287</v>
      </c>
      <c r="F462" s="59" t="s">
        <v>32</v>
      </c>
      <c r="G462" s="59" t="s">
        <v>2054</v>
      </c>
    </row>
    <row r="463" spans="1:7" x14ac:dyDescent="0.25">
      <c r="A463" s="57" t="str">
        <f t="shared" si="71"/>
        <v>2.01.03.01.03.03.04.005   SERVIÇO DE SURDEZ</v>
      </c>
      <c r="C463" s="57" t="s">
        <v>1289</v>
      </c>
      <c r="D463" s="58" t="s">
        <v>1289</v>
      </c>
      <c r="E463" s="57" t="s">
        <v>1290</v>
      </c>
      <c r="F463" s="59" t="s">
        <v>32</v>
      </c>
      <c r="G463" s="59" t="s">
        <v>2054</v>
      </c>
    </row>
    <row r="464" spans="1:7" x14ac:dyDescent="0.25">
      <c r="A464" s="57" t="str">
        <f>C464&amp;"   "&amp;E464</f>
        <v>2.01.03.01.03.04.01.001   ADM.DIRECAO GERAL CENTRO AUDICAO CRIANCA</v>
      </c>
      <c r="C464" s="57" t="s">
        <v>1291</v>
      </c>
      <c r="D464" s="58" t="s">
        <v>1293</v>
      </c>
      <c r="E464" s="57" t="s">
        <v>1292</v>
      </c>
      <c r="F464" s="59" t="s">
        <v>32</v>
      </c>
      <c r="G464" s="59" t="s">
        <v>2054</v>
      </c>
    </row>
    <row r="465" spans="1:7" x14ac:dyDescent="0.25">
      <c r="A465" s="57" t="str">
        <f>C465&amp;"   "&amp;E465</f>
        <v>2.01.03.01.03.04.02.001   DERDIC: DEPARTAMENTO MÉDICO - CEAC</v>
      </c>
      <c r="C465" s="57" t="s">
        <v>1294</v>
      </c>
      <c r="D465" s="58" t="s">
        <v>1296</v>
      </c>
      <c r="E465" s="57" t="s">
        <v>1295</v>
      </c>
      <c r="F465" s="59" t="s">
        <v>32</v>
      </c>
      <c r="G465" s="59" t="s">
        <v>2054</v>
      </c>
    </row>
    <row r="466" spans="1:7" x14ac:dyDescent="0.25">
      <c r="A466" s="57" t="str">
        <f>C466&amp;"   "&amp;E466</f>
        <v>2.01.03.01.03.04.03.001   DERDIC: DEPARTAMENTO FONOAUDIOLOGIA - CEAC</v>
      </c>
      <c r="C466" s="57" t="s">
        <v>1297</v>
      </c>
      <c r="D466" s="58" t="s">
        <v>1299</v>
      </c>
      <c r="E466" s="57" t="s">
        <v>1298</v>
      </c>
      <c r="F466" s="59" t="s">
        <v>32</v>
      </c>
      <c r="G466" s="59" t="s">
        <v>2054</v>
      </c>
    </row>
    <row r="467" spans="1:7" x14ac:dyDescent="0.25">
      <c r="A467" s="57" t="str">
        <f>C467&amp;"   "&amp;E467</f>
        <v>2.01.03.01.03.05.01.003   CONV - P.M. DE GUARULHOS - PROJETO MAIS - DERDIC</v>
      </c>
      <c r="C467" s="57" t="s">
        <v>1300</v>
      </c>
      <c r="D467" s="58" t="s">
        <v>1302</v>
      </c>
      <c r="E467" s="57" t="s">
        <v>1301</v>
      </c>
      <c r="F467" s="59" t="s">
        <v>32</v>
      </c>
      <c r="G467" s="59" t="s">
        <v>2054</v>
      </c>
    </row>
    <row r="468" spans="1:7" x14ac:dyDescent="0.25">
      <c r="A468" s="57" t="str">
        <f t="shared" ref="A468:A469" si="72">C468&amp;"   "&amp;E468</f>
        <v>2.01.03.01.03.05.01.006   SUS - SISTEMA UNICO DE SAÚDE - CLÍNICA FONO</v>
      </c>
      <c r="C468" s="57" t="s">
        <v>1303</v>
      </c>
      <c r="D468" s="58" t="s">
        <v>1305</v>
      </c>
      <c r="E468" s="57" t="s">
        <v>1304</v>
      </c>
      <c r="F468" s="59" t="s">
        <v>32</v>
      </c>
      <c r="G468" s="59" t="s">
        <v>2054</v>
      </c>
    </row>
    <row r="469" spans="1:7" x14ac:dyDescent="0.25">
      <c r="A469" s="57" t="str">
        <f t="shared" si="72"/>
        <v>2.01.03.01.03.05.01.007   SUS - SISTEMA UNICO DE SAÚDE - CEAC</v>
      </c>
      <c r="C469" s="57" t="s">
        <v>1306</v>
      </c>
      <c r="D469" s="58" t="s">
        <v>1308</v>
      </c>
      <c r="E469" s="57" t="s">
        <v>1307</v>
      </c>
      <c r="F469" s="59" t="s">
        <v>32</v>
      </c>
      <c r="G469" s="59" t="s">
        <v>2054</v>
      </c>
    </row>
    <row r="470" spans="1:7" x14ac:dyDescent="0.25">
      <c r="A470" s="57" t="str">
        <f>C470&amp;"   "&amp;E470</f>
        <v>2.01.03.01.03.05.01.010   CONV - PROJETO DERDIC VIVER - PMSP</v>
      </c>
      <c r="C470" s="57" t="s">
        <v>1309</v>
      </c>
      <c r="D470" s="58" t="s">
        <v>1311</v>
      </c>
      <c r="E470" s="57" t="s">
        <v>1310</v>
      </c>
      <c r="F470" s="59" t="s">
        <v>32</v>
      </c>
      <c r="G470" s="59" t="s">
        <v>2054</v>
      </c>
    </row>
    <row r="471" spans="1:7" x14ac:dyDescent="0.25">
      <c r="A471" s="57" t="str">
        <f t="shared" ref="A471:A490" si="73">C471&amp;"   "&amp;E471</f>
        <v>2.01.03.01.03.05.01.014   CONV - ABEC</v>
      </c>
      <c r="C471" s="57" t="s">
        <v>1312</v>
      </c>
      <c r="D471" s="58" t="s">
        <v>1314</v>
      </c>
      <c r="E471" s="57" t="s">
        <v>1313</v>
      </c>
      <c r="F471" s="59" t="s">
        <v>32</v>
      </c>
      <c r="G471" s="59" t="s">
        <v>2054</v>
      </c>
    </row>
    <row r="472" spans="1:7" x14ac:dyDescent="0.25">
      <c r="A472" s="57" t="str">
        <f t="shared" si="73"/>
        <v>2.01.03.01.03.05.01.015   CONV - TRIAGEM AUDITIVA NEONATAL</v>
      </c>
      <c r="C472" s="57" t="s">
        <v>1315</v>
      </c>
      <c r="D472" s="58" t="s">
        <v>1317</v>
      </c>
      <c r="E472" s="57" t="s">
        <v>1316</v>
      </c>
      <c r="F472" s="59" t="s">
        <v>32</v>
      </c>
      <c r="G472" s="59" t="s">
        <v>2054</v>
      </c>
    </row>
    <row r="473" spans="1:7" x14ac:dyDescent="0.25">
      <c r="A473" s="57" t="str">
        <f t="shared" si="73"/>
        <v>2.01.03.01.03.05.01.016   EVE - ENCONTRO PROFS DE SURDOS DE ESCOLAS ESPEC: LEIT E ESCR</v>
      </c>
      <c r="C473" s="57" t="s">
        <v>1318</v>
      </c>
      <c r="D473" s="58" t="s">
        <v>1320</v>
      </c>
      <c r="E473" s="57" t="s">
        <v>1319</v>
      </c>
      <c r="F473" s="59" t="s">
        <v>32</v>
      </c>
      <c r="G473" s="59" t="s">
        <v>2054</v>
      </c>
    </row>
    <row r="474" spans="1:7" x14ac:dyDescent="0.25">
      <c r="A474" s="57" t="str">
        <f t="shared" si="73"/>
        <v>2.01.03.01.03.05.01.017   EVE - TRACIONAL JANTAR DERDIC</v>
      </c>
      <c r="C474" s="57" t="s">
        <v>1321</v>
      </c>
      <c r="D474" s="58" t="s">
        <v>1323</v>
      </c>
      <c r="E474" s="57" t="s">
        <v>1322</v>
      </c>
      <c r="F474" s="59" t="s">
        <v>32</v>
      </c>
      <c r="G474" s="59" t="s">
        <v>2054</v>
      </c>
    </row>
    <row r="475" spans="1:7" x14ac:dyDescent="0.25">
      <c r="A475" s="57" t="str">
        <f t="shared" si="73"/>
        <v>2.01.03.01.03.05.01.018   TREIN.EM SERVICO - TRIAGEM AUDIT. NEONATAL UNIVERSAL - TANU</v>
      </c>
      <c r="C475" s="57" t="s">
        <v>1324</v>
      </c>
      <c r="D475" s="58" t="s">
        <v>1326</v>
      </c>
      <c r="E475" s="57" t="s">
        <v>1325</v>
      </c>
      <c r="F475" s="59" t="s">
        <v>32</v>
      </c>
      <c r="G475" s="59" t="s">
        <v>2054</v>
      </c>
    </row>
    <row r="476" spans="1:7" x14ac:dyDescent="0.25">
      <c r="A476" s="57" t="str">
        <f t="shared" si="73"/>
        <v>2.01.03.01.03.05.01.019   EVE - TEMAS EM QUESTAO</v>
      </c>
      <c r="C476" s="57" t="s">
        <v>1327</v>
      </c>
      <c r="D476" s="58" t="s">
        <v>1329</v>
      </c>
      <c r="E476" s="57" t="s">
        <v>1328</v>
      </c>
      <c r="F476" s="59" t="s">
        <v>32</v>
      </c>
      <c r="G476" s="59" t="s">
        <v>2054</v>
      </c>
    </row>
    <row r="477" spans="1:7" x14ac:dyDescent="0.25">
      <c r="A477" s="57" t="str">
        <f t="shared" si="73"/>
        <v>2.01.03.01.03.05.01.020   EVE - O ATO PSICANALITICO NOS DIAGNOSTICOS DE LIMIT ORGANICA</v>
      </c>
      <c r="C477" s="57" t="s">
        <v>1330</v>
      </c>
      <c r="D477" s="58" t="s">
        <v>1332</v>
      </c>
      <c r="E477" s="57" t="s">
        <v>1331</v>
      </c>
      <c r="F477" s="59" t="s">
        <v>32</v>
      </c>
      <c r="G477" s="59" t="s">
        <v>2054</v>
      </c>
    </row>
    <row r="478" spans="1:7" x14ac:dyDescent="0.25">
      <c r="A478" s="57" t="str">
        <f t="shared" si="73"/>
        <v>2.01.03.01.03.05.01.021   CONV - PROJETO CIDADANIA: SURDEZ E O MUNDO DO TRABALHO</v>
      </c>
      <c r="C478" s="57" t="s">
        <v>1333</v>
      </c>
      <c r="D478" s="58" t="s">
        <v>1335</v>
      </c>
      <c r="E478" s="57" t="s">
        <v>1334</v>
      </c>
      <c r="F478" s="59" t="s">
        <v>32</v>
      </c>
      <c r="G478" s="59" t="s">
        <v>2054</v>
      </c>
    </row>
    <row r="479" spans="1:7" x14ac:dyDescent="0.25">
      <c r="A479" s="57" t="str">
        <f t="shared" si="73"/>
        <v>2.01.03.01.03.05.01.022   CONV - PROJETO REFORMAR PARA MELHOR ATENDER - FSA</v>
      </c>
      <c r="C479" s="57" t="s">
        <v>1336</v>
      </c>
      <c r="D479" s="58" t="s">
        <v>1337</v>
      </c>
      <c r="E479" s="57" t="s">
        <v>2157</v>
      </c>
      <c r="F479" s="59" t="s">
        <v>32</v>
      </c>
      <c r="G479" s="59" t="s">
        <v>2054</v>
      </c>
    </row>
    <row r="480" spans="1:7" x14ac:dyDescent="0.25">
      <c r="A480" s="57" t="str">
        <f t="shared" si="73"/>
        <v>2.01.03.01.03.05.01.023   EVE - DESENVOLVENDO SEU POTENCIAL E DESCOBRINDO SEU DOM</v>
      </c>
      <c r="C480" s="57" t="s">
        <v>1338</v>
      </c>
      <c r="D480" s="58" t="s">
        <v>1340</v>
      </c>
      <c r="E480" s="57" t="s">
        <v>1339</v>
      </c>
      <c r="F480" s="59" t="s">
        <v>32</v>
      </c>
      <c r="G480" s="59" t="s">
        <v>2054</v>
      </c>
    </row>
    <row r="481" spans="1:7" x14ac:dyDescent="0.25">
      <c r="A481" s="57" t="str">
        <f t="shared" si="73"/>
        <v>2.01.03.01.03.05.01.024   CONV - O SURDO E O MUNDO: LINGUAS E LINGUAGENS</v>
      </c>
      <c r="C481" s="57" t="s">
        <v>1341</v>
      </c>
      <c r="D481" s="58" t="s">
        <v>1343</v>
      </c>
      <c r="E481" s="57" t="s">
        <v>1342</v>
      </c>
      <c r="F481" s="59" t="s">
        <v>32</v>
      </c>
      <c r="G481" s="59" t="s">
        <v>2054</v>
      </c>
    </row>
    <row r="482" spans="1:7" x14ac:dyDescent="0.25">
      <c r="A482" s="57" t="str">
        <f t="shared" si="73"/>
        <v>2.01.03.01.03.05.01.025   CONV - PROJETO CAAF</v>
      </c>
      <c r="C482" s="57" t="s">
        <v>1344</v>
      </c>
      <c r="D482" s="58" t="s">
        <v>1346</v>
      </c>
      <c r="E482" s="57" t="s">
        <v>1345</v>
      </c>
      <c r="F482" s="59" t="s">
        <v>32</v>
      </c>
      <c r="G482" s="59" t="s">
        <v>2054</v>
      </c>
    </row>
    <row r="483" spans="1:7" x14ac:dyDescent="0.25">
      <c r="A483" s="57" t="str">
        <f t="shared" si="73"/>
        <v>2.01.03.01.03.05.01.026   CONV - PROJETO ESPERANDO A SAUDE COM CONFORTO E SEGURANCA</v>
      </c>
      <c r="C483" s="57" t="s">
        <v>1347</v>
      </c>
      <c r="D483" s="58" t="s">
        <v>1349</v>
      </c>
      <c r="E483" s="57" t="s">
        <v>1348</v>
      </c>
      <c r="F483" s="59" t="s">
        <v>32</v>
      </c>
      <c r="G483" s="59" t="s">
        <v>2054</v>
      </c>
    </row>
    <row r="484" spans="1:7" x14ac:dyDescent="0.25">
      <c r="A484" s="57" t="str">
        <f t="shared" si="73"/>
        <v>2.01.03.01.03.05.01.027   EVE - V SIMPOSIO DERDIC</v>
      </c>
      <c r="C484" s="57" t="s">
        <v>1350</v>
      </c>
      <c r="D484" s="58" t="s">
        <v>1352</v>
      </c>
      <c r="E484" s="57" t="s">
        <v>1351</v>
      </c>
      <c r="F484" s="59" t="s">
        <v>32</v>
      </c>
      <c r="G484" s="59" t="s">
        <v>2054</v>
      </c>
    </row>
    <row r="485" spans="1:7" x14ac:dyDescent="0.25">
      <c r="A485" s="57" t="str">
        <f t="shared" si="73"/>
        <v>2.01.03.01.03.05.01.028   CONV - SAUDE AUDITIVA EM CRIANCAS E ADOLESCENTES</v>
      </c>
      <c r="C485" s="57" t="s">
        <v>2158</v>
      </c>
      <c r="D485" s="58" t="s">
        <v>2159</v>
      </c>
      <c r="E485" s="57" t="s">
        <v>2160</v>
      </c>
      <c r="F485" s="59" t="s">
        <v>32</v>
      </c>
      <c r="G485" s="59" t="s">
        <v>2054</v>
      </c>
    </row>
    <row r="486" spans="1:7" x14ac:dyDescent="0.25">
      <c r="A486" s="57" t="str">
        <f t="shared" si="73"/>
        <v>2.01.03.01.03.05.01.029   CONV - RECURSO FINANCEIRO ESTADUAL PARA PINTURA NA DERDIC</v>
      </c>
      <c r="C486" s="57" t="s">
        <v>2161</v>
      </c>
      <c r="D486" s="58" t="s">
        <v>2162</v>
      </c>
      <c r="E486" s="57" t="s">
        <v>2163</v>
      </c>
      <c r="F486" s="59" t="s">
        <v>32</v>
      </c>
      <c r="G486" s="59" t="s">
        <v>2054</v>
      </c>
    </row>
    <row r="487" spans="1:7" x14ac:dyDescent="0.25">
      <c r="A487" s="57" t="str">
        <f t="shared" si="73"/>
        <v>2.01.03.01.03.05.01.030   CONV - AMPLIANDO O TRAB DE ARTES PLASTICAS C/ ALUNOS SURDOS</v>
      </c>
      <c r="C487" s="57" t="s">
        <v>2164</v>
      </c>
      <c r="D487" s="58" t="s">
        <v>2165</v>
      </c>
      <c r="E487" s="57" t="s">
        <v>2166</v>
      </c>
      <c r="F487" s="59" t="s">
        <v>32</v>
      </c>
      <c r="G487" s="59" t="s">
        <v>2054</v>
      </c>
    </row>
    <row r="488" spans="1:7" x14ac:dyDescent="0.25">
      <c r="A488" s="57" t="str">
        <f t="shared" si="73"/>
        <v>2.01.03.01.03.05.01.031   CONV - PREPARANDO JOVENS SURDOS PARA O MERCADO DE TRABALHO</v>
      </c>
      <c r="C488" s="57" t="s">
        <v>2167</v>
      </c>
      <c r="D488" s="58" t="s">
        <v>2168</v>
      </c>
      <c r="E488" s="57" t="s">
        <v>2169</v>
      </c>
      <c r="F488" s="59" t="s">
        <v>32</v>
      </c>
      <c r="G488" s="59" t="s">
        <v>2054</v>
      </c>
    </row>
    <row r="489" spans="1:7" x14ac:dyDescent="0.25">
      <c r="A489" s="57" t="str">
        <f t="shared" si="73"/>
        <v>2.01.03.01.03.05.01.032   CONV - PROJETO CONCURSO DE LEITURA E ESCRITA PARA SURDOS</v>
      </c>
      <c r="C489" s="57" t="s">
        <v>2170</v>
      </c>
      <c r="D489" s="58">
        <v>2782</v>
      </c>
      <c r="E489" s="57" t="s">
        <v>2171</v>
      </c>
      <c r="F489" s="59" t="s">
        <v>32</v>
      </c>
      <c r="G489" s="59" t="s">
        <v>2054</v>
      </c>
    </row>
    <row r="490" spans="1:7" x14ac:dyDescent="0.25">
      <c r="A490" s="57" t="str">
        <f t="shared" si="73"/>
        <v>2.01.03.01.03.05.01.033   CONV - PROJETO FUNDACAO HEAR THE WORLD</v>
      </c>
      <c r="C490" s="57" t="s">
        <v>2172</v>
      </c>
      <c r="D490" s="58">
        <v>2786</v>
      </c>
      <c r="E490" s="57" t="s">
        <v>2173</v>
      </c>
      <c r="F490" s="59" t="s">
        <v>32</v>
      </c>
      <c r="G490" s="59" t="s">
        <v>2054</v>
      </c>
    </row>
    <row r="491" spans="1:7" x14ac:dyDescent="0.25">
      <c r="A491" s="57" t="str">
        <f t="shared" ref="A491:A492" si="74">C491&amp;"   "&amp;E491</f>
        <v>2.01.03.01.04.01.01.001   CENTRO DE RESPONSABILIDADE GERAL - IBIRAPUERA</v>
      </c>
      <c r="C491" s="57" t="s">
        <v>1353</v>
      </c>
      <c r="D491" s="58" t="s">
        <v>1355</v>
      </c>
      <c r="E491" s="57" t="s">
        <v>1354</v>
      </c>
      <c r="F491" s="59" t="s">
        <v>32</v>
      </c>
      <c r="G491" s="59" t="s">
        <v>2054</v>
      </c>
    </row>
    <row r="492" spans="1:7" x14ac:dyDescent="0.25">
      <c r="A492" s="57" t="str">
        <f t="shared" si="74"/>
        <v xml:space="preserve">2.01.03.01.04.01.01.002   REFORMA RECEPÇAO E SECRETARIA DA CLINICA </v>
      </c>
      <c r="C492" s="57" t="s">
        <v>1356</v>
      </c>
      <c r="D492" s="58" t="s">
        <v>1356</v>
      </c>
      <c r="E492" s="57" t="s">
        <v>2174</v>
      </c>
      <c r="F492" s="59" t="s">
        <v>32</v>
      </c>
      <c r="G492" s="59" t="s">
        <v>2054</v>
      </c>
    </row>
    <row r="493" spans="1:7" x14ac:dyDescent="0.25">
      <c r="A493" s="57" t="str">
        <f t="shared" ref="A493:A497" si="75">C493&amp;"   "&amp;E493</f>
        <v>2.01.04.01.01.01.04.004   DSA - MANUTENÇÃO</v>
      </c>
      <c r="C493" s="57" t="s">
        <v>1357</v>
      </c>
      <c r="D493" s="58" t="s">
        <v>1358</v>
      </c>
      <c r="E493" s="57" t="s">
        <v>2145</v>
      </c>
      <c r="F493" s="59" t="s">
        <v>32</v>
      </c>
      <c r="G493" s="59" t="s">
        <v>2054</v>
      </c>
    </row>
    <row r="494" spans="1:7" x14ac:dyDescent="0.25">
      <c r="A494" s="57" t="str">
        <f t="shared" si="75"/>
        <v>2.01.04.01.01.01.04.005   DSA - CENTRAL DE CÓPIAS - SANTANA</v>
      </c>
      <c r="C494" s="57" t="s">
        <v>1359</v>
      </c>
      <c r="D494" s="58" t="s">
        <v>1361</v>
      </c>
      <c r="E494" s="57" t="s">
        <v>1360</v>
      </c>
      <c r="F494" s="59" t="s">
        <v>32</v>
      </c>
      <c r="G494" s="59" t="s">
        <v>2054</v>
      </c>
    </row>
    <row r="495" spans="1:7" x14ac:dyDescent="0.25">
      <c r="A495" s="57" t="str">
        <f t="shared" si="75"/>
        <v>2.01.04.01.01.01.04.007   DSA - LIMPEZA E CONSERVAÇÃO</v>
      </c>
      <c r="C495" s="57" t="s">
        <v>1362</v>
      </c>
      <c r="D495" s="58" t="s">
        <v>1363</v>
      </c>
      <c r="E495" s="57" t="s">
        <v>1116</v>
      </c>
      <c r="F495" s="59" t="s">
        <v>32</v>
      </c>
      <c r="G495" s="59" t="s">
        <v>2054</v>
      </c>
    </row>
    <row r="496" spans="1:7" x14ac:dyDescent="0.25">
      <c r="A496" s="57" t="str">
        <f t="shared" si="75"/>
        <v>2.01.04.01.01.01.04.010   DSAS - COPA</v>
      </c>
      <c r="C496" s="57" t="s">
        <v>1364</v>
      </c>
      <c r="D496" s="58" t="s">
        <v>1365</v>
      </c>
      <c r="E496" s="57" t="s">
        <v>139</v>
      </c>
      <c r="F496" s="59" t="s">
        <v>32</v>
      </c>
      <c r="G496" s="59" t="s">
        <v>2054</v>
      </c>
    </row>
    <row r="497" spans="1:7" x14ac:dyDescent="0.25">
      <c r="A497" s="57" t="str">
        <f t="shared" si="75"/>
        <v>2.01.04.01.01.01.04.011   DSA - SERVIÇOS GERAIS</v>
      </c>
      <c r="C497" s="57" t="s">
        <v>1366</v>
      </c>
      <c r="D497" s="58" t="s">
        <v>1368</v>
      </c>
      <c r="E497" s="57" t="s">
        <v>1367</v>
      </c>
      <c r="F497" s="59" t="s">
        <v>32</v>
      </c>
      <c r="G497" s="59" t="s">
        <v>2054</v>
      </c>
    </row>
    <row r="498" spans="1:7" x14ac:dyDescent="0.25">
      <c r="A498" s="57" t="str">
        <f t="shared" ref="A498:A499" si="76">C498&amp;"   "&amp;E498</f>
        <v>2.01.04.01.01.01.05.004   DTI - LABORÁTORIOS</v>
      </c>
      <c r="C498" s="57" t="s">
        <v>1369</v>
      </c>
      <c r="D498" s="58" t="s">
        <v>1370</v>
      </c>
      <c r="E498" s="57" t="s">
        <v>151</v>
      </c>
      <c r="F498" s="59" t="s">
        <v>32</v>
      </c>
      <c r="G498" s="59" t="s">
        <v>2054</v>
      </c>
    </row>
    <row r="499" spans="1:7" x14ac:dyDescent="0.25">
      <c r="A499" s="57" t="str">
        <f t="shared" si="76"/>
        <v>2.01.04.01.01.01.05.008   DTI - AUDIO VISUAL</v>
      </c>
      <c r="C499" s="57" t="s">
        <v>1371</v>
      </c>
      <c r="D499" s="58" t="s">
        <v>1372</v>
      </c>
      <c r="E499" s="57" t="s">
        <v>163</v>
      </c>
      <c r="F499" s="59" t="s">
        <v>32</v>
      </c>
      <c r="G499" s="59" t="s">
        <v>2054</v>
      </c>
    </row>
    <row r="500" spans="1:7" x14ac:dyDescent="0.25">
      <c r="A500" s="57" t="str">
        <f>C500&amp;"   "&amp;E500</f>
        <v>2.01.04.01.01.01.10.003   SAE - ATENDIMENTO</v>
      </c>
      <c r="C500" s="57" t="s">
        <v>1373</v>
      </c>
      <c r="D500" s="58" t="s">
        <v>1374</v>
      </c>
      <c r="E500" s="57" t="s">
        <v>217</v>
      </c>
      <c r="F500" s="59" t="s">
        <v>32</v>
      </c>
      <c r="G500" s="59" t="s">
        <v>2054</v>
      </c>
    </row>
    <row r="501" spans="1:7" x14ac:dyDescent="0.25">
      <c r="A501" s="57" t="str">
        <f>C501&amp;"   "&amp;E501</f>
        <v>2.01.04.02.01.07.01.001   DIREÇÃO DE CAMPUS - SANTANA</v>
      </c>
      <c r="C501" s="57" t="s">
        <v>1375</v>
      </c>
      <c r="D501" s="58" t="s">
        <v>1377</v>
      </c>
      <c r="E501" s="57" t="s">
        <v>1376</v>
      </c>
      <c r="F501" s="59" t="s">
        <v>32</v>
      </c>
      <c r="G501" s="59" t="s">
        <v>2054</v>
      </c>
    </row>
    <row r="502" spans="1:7" x14ac:dyDescent="0.25">
      <c r="A502" s="57" t="str">
        <f>C502&amp;"   "&amp;E502</f>
        <v>2.01.04.02.02.02.02.001   BIBLIOTECA - SANTANA</v>
      </c>
      <c r="C502" s="57" t="s">
        <v>1378</v>
      </c>
      <c r="D502" s="58" t="s">
        <v>1380</v>
      </c>
      <c r="E502" s="57" t="s">
        <v>1379</v>
      </c>
      <c r="F502" s="59" t="s">
        <v>32</v>
      </c>
      <c r="G502" s="59" t="s">
        <v>2054</v>
      </c>
    </row>
    <row r="503" spans="1:7" x14ac:dyDescent="0.25">
      <c r="A503" s="57" t="str">
        <f t="shared" ref="A503:A504" si="77">C503&amp;"   "&amp;E503</f>
        <v>2.01.04.02.02.02.08.002   EXPEDIENTE DA FCAULDADE - FEACA</v>
      </c>
      <c r="C503" s="57" t="s">
        <v>1381</v>
      </c>
      <c r="D503" s="58" t="s">
        <v>1383</v>
      </c>
      <c r="E503" s="57" t="s">
        <v>1382</v>
      </c>
      <c r="F503" s="59" t="s">
        <v>32</v>
      </c>
      <c r="G503" s="59" t="s">
        <v>2054</v>
      </c>
    </row>
    <row r="504" spans="1:7" x14ac:dyDescent="0.25">
      <c r="A504" s="57" t="str">
        <f t="shared" si="77"/>
        <v>2.01.04.02.02.02.08.007   LABORATÓRIO FÍSICO E QUÍMICO</v>
      </c>
      <c r="C504" s="57" t="s">
        <v>1384</v>
      </c>
      <c r="D504" s="58" t="s">
        <v>1386</v>
      </c>
      <c r="E504" s="57" t="s">
        <v>1385</v>
      </c>
      <c r="F504" s="59" t="s">
        <v>32</v>
      </c>
      <c r="G504" s="59" t="s">
        <v>2054</v>
      </c>
    </row>
    <row r="505" spans="1:7" x14ac:dyDescent="0.25">
      <c r="A505" s="57" t="str">
        <f>C505&amp;"   "&amp;E505</f>
        <v>2.01.04.02.02.02.17.002   EXPEDIENTE DA FACULDADE - FT</v>
      </c>
      <c r="C505" s="57" t="s">
        <v>1387</v>
      </c>
      <c r="D505" s="58" t="s">
        <v>1388</v>
      </c>
      <c r="E505" s="57" t="s">
        <v>785</v>
      </c>
      <c r="F505" s="59" t="s">
        <v>32</v>
      </c>
      <c r="G505" s="59" t="s">
        <v>2054</v>
      </c>
    </row>
    <row r="506" spans="1:7" x14ac:dyDescent="0.25">
      <c r="A506" s="57" t="str">
        <f>C506&amp;"   "&amp;E506</f>
        <v>2.01.04.02.02.03.35.001   PROGRAMA DE PÓS EM TEOLOGIA</v>
      </c>
      <c r="C506" s="57" t="s">
        <v>1389</v>
      </c>
      <c r="D506" s="58" t="s">
        <v>1390</v>
      </c>
      <c r="E506" s="57" t="s">
        <v>991</v>
      </c>
      <c r="F506" s="59" t="s">
        <v>32</v>
      </c>
      <c r="G506" s="59" t="s">
        <v>2054</v>
      </c>
    </row>
    <row r="507" spans="1:7" x14ac:dyDescent="0.25">
      <c r="A507" s="57" t="str">
        <f>C507&amp;"   "&amp;E507</f>
        <v>2.01.04.02.02.04.09.003   PAC - SEGURANÇA PATRIMONIAL</v>
      </c>
      <c r="C507" s="57" t="s">
        <v>1391</v>
      </c>
      <c r="D507" s="58" t="s">
        <v>1392</v>
      </c>
      <c r="E507" s="57" t="s">
        <v>1045</v>
      </c>
      <c r="F507" s="59" t="s">
        <v>32</v>
      </c>
      <c r="G507" s="59" t="s">
        <v>2054</v>
      </c>
    </row>
    <row r="508" spans="1:7" x14ac:dyDescent="0.25">
      <c r="A508" s="57" t="str">
        <f>C508&amp;"   "&amp;E508</f>
        <v>2.01.04.02.02.04.11.007   PROCOMUT - PROJETO FOCO VESTIBULARES</v>
      </c>
      <c r="C508" s="57" t="s">
        <v>1393</v>
      </c>
      <c r="D508" s="58" t="s">
        <v>1394</v>
      </c>
      <c r="E508" s="57" t="s">
        <v>1075</v>
      </c>
      <c r="F508" s="59" t="s">
        <v>32</v>
      </c>
      <c r="G508" s="59" t="s">
        <v>2054</v>
      </c>
    </row>
    <row r="509" spans="1:7" x14ac:dyDescent="0.25">
      <c r="A509" s="57" t="str">
        <f>C509&amp;"   "&amp;E509</f>
        <v>2.01.04.02.03.01.01.001   CENTRO DE RESPONSABILIDADE GERAL - SANTANA</v>
      </c>
      <c r="C509" s="57" t="s">
        <v>1395</v>
      </c>
      <c r="D509" s="58" t="s">
        <v>1397</v>
      </c>
      <c r="E509" s="57" t="s">
        <v>1396</v>
      </c>
      <c r="F509" s="59" t="s">
        <v>32</v>
      </c>
      <c r="G509" s="59" t="s">
        <v>2054</v>
      </c>
    </row>
    <row r="510" spans="1:7" x14ac:dyDescent="0.25">
      <c r="A510" s="57" t="str">
        <f t="shared" ref="A510:A511" si="78">C510&amp;"   "&amp;E510</f>
        <v>2.01.05.01.01.01.03.009   DRH - SESMT</v>
      </c>
      <c r="C510" s="57" t="s">
        <v>1398</v>
      </c>
      <c r="D510" s="58" t="s">
        <v>1398</v>
      </c>
      <c r="E510" s="57" t="s">
        <v>101</v>
      </c>
      <c r="F510" s="59" t="s">
        <v>32</v>
      </c>
      <c r="G510" s="59" t="s">
        <v>2054</v>
      </c>
    </row>
    <row r="511" spans="1:7" x14ac:dyDescent="0.25">
      <c r="A511" s="57" t="str">
        <f t="shared" si="78"/>
        <v>2.01.05.01.01.01.03.011   DRH - CIPA - COMISSÃO INTERNA DE PREVENÇÃO DE ACIDENTES</v>
      </c>
      <c r="C511" s="57" t="s">
        <v>1399</v>
      </c>
      <c r="D511" s="58" t="s">
        <v>1400</v>
      </c>
      <c r="E511" s="57" t="s">
        <v>107</v>
      </c>
      <c r="F511" s="59" t="s">
        <v>32</v>
      </c>
      <c r="G511" s="59" t="s">
        <v>2054</v>
      </c>
    </row>
    <row r="512" spans="1:7" x14ac:dyDescent="0.25">
      <c r="A512" s="57" t="str">
        <f t="shared" ref="A512:A517" si="79">C512&amp;"   "&amp;E512</f>
        <v>2.01.05.01.02.01.01.001   SUPERINTENDÊNCIA HSL</v>
      </c>
      <c r="C512" s="57" t="s">
        <v>1402</v>
      </c>
      <c r="D512" s="58" t="s">
        <v>1403</v>
      </c>
      <c r="E512" s="57" t="s">
        <v>1401</v>
      </c>
      <c r="F512" s="59" t="s">
        <v>32</v>
      </c>
      <c r="G512" s="59" t="s">
        <v>2054</v>
      </c>
    </row>
    <row r="513" spans="1:7" x14ac:dyDescent="0.25">
      <c r="A513" s="57" t="str">
        <f t="shared" si="79"/>
        <v>2.01.05.01.02.01.01.002   FUNCIONÁRIOS - AFASTADOS</v>
      </c>
      <c r="C513" s="57" t="s">
        <v>1404</v>
      </c>
      <c r="D513" s="58" t="s">
        <v>1405</v>
      </c>
      <c r="E513" s="57" t="s">
        <v>1143</v>
      </c>
      <c r="F513" s="59" t="s">
        <v>32</v>
      </c>
      <c r="G513" s="59" t="s">
        <v>2054</v>
      </c>
    </row>
    <row r="514" spans="1:7" x14ac:dyDescent="0.25">
      <c r="A514" s="57" t="str">
        <f t="shared" si="79"/>
        <v>2.01.05.01.02.01.01.003   NAQ - NÚCLEO DE ATENÇÃO À QUALIDADE</v>
      </c>
      <c r="C514" s="57" t="s">
        <v>1406</v>
      </c>
      <c r="D514" s="58" t="s">
        <v>1406</v>
      </c>
      <c r="E514" s="57" t="s">
        <v>1407</v>
      </c>
      <c r="F514" s="59" t="s">
        <v>32</v>
      </c>
      <c r="G514" s="59" t="s">
        <v>2054</v>
      </c>
    </row>
    <row r="515" spans="1:7" x14ac:dyDescent="0.25">
      <c r="A515" s="57" t="str">
        <f t="shared" si="79"/>
        <v>2.01.05.01.02.01.01.004   GTH - GRUPO DE TRABALHO DE HUMANIZAÇÃO</v>
      </c>
      <c r="C515" s="57" t="s">
        <v>1408</v>
      </c>
      <c r="D515" s="58" t="s">
        <v>1410</v>
      </c>
      <c r="E515" s="57" t="s">
        <v>1409</v>
      </c>
      <c r="F515" s="59" t="s">
        <v>32</v>
      </c>
      <c r="G515" s="59" t="s">
        <v>2054</v>
      </c>
    </row>
    <row r="516" spans="1:7" x14ac:dyDescent="0.25">
      <c r="A516" s="57" t="str">
        <f t="shared" si="79"/>
        <v>2.01.05.01.02.01.01.005   GRUPO PERMANENTE DE TRABALHO - PCI-HSL</v>
      </c>
      <c r="C516" s="57" t="s">
        <v>1411</v>
      </c>
      <c r="D516" s="58" t="s">
        <v>1413</v>
      </c>
      <c r="E516" s="57" t="s">
        <v>1412</v>
      </c>
      <c r="F516" s="59" t="s">
        <v>32</v>
      </c>
      <c r="G516" s="59" t="s">
        <v>2054</v>
      </c>
    </row>
    <row r="517" spans="1:7" x14ac:dyDescent="0.25">
      <c r="A517" s="57" t="str">
        <f t="shared" si="79"/>
        <v>2.01.05.01.02.01.01.006   HEMODINAMICA</v>
      </c>
      <c r="C517" s="57" t="s">
        <v>1414</v>
      </c>
      <c r="D517" s="58" t="s">
        <v>1416</v>
      </c>
      <c r="E517" s="57" t="s">
        <v>1415</v>
      </c>
      <c r="F517" s="59" t="s">
        <v>32</v>
      </c>
      <c r="G517" s="59" t="s">
        <v>2054</v>
      </c>
    </row>
    <row r="518" spans="1:7" x14ac:dyDescent="0.25">
      <c r="A518" s="57" t="str">
        <f t="shared" ref="A518:A523" si="80">C518&amp;"   "&amp;E518</f>
        <v>2.01.05.01.02.01.02.001   NUTRIÇÃO E DIETÉTICA</v>
      </c>
      <c r="C518" s="57" t="s">
        <v>1417</v>
      </c>
      <c r="D518" s="58" t="s">
        <v>1419</v>
      </c>
      <c r="E518" s="57" t="s">
        <v>1418</v>
      </c>
      <c r="F518" s="59" t="s">
        <v>32</v>
      </c>
      <c r="G518" s="59" t="s">
        <v>2054</v>
      </c>
    </row>
    <row r="519" spans="1:7" x14ac:dyDescent="0.25">
      <c r="A519" s="57" t="str">
        <f t="shared" si="80"/>
        <v>2.01.05.01.02.01.02.002   ALMOXARIFADO</v>
      </c>
      <c r="C519" s="57" t="s">
        <v>1420</v>
      </c>
      <c r="D519" s="58" t="s">
        <v>1422</v>
      </c>
      <c r="E519" s="57" t="s">
        <v>1421</v>
      </c>
      <c r="F519" s="59" t="s">
        <v>32</v>
      </c>
      <c r="G519" s="59" t="s">
        <v>2054</v>
      </c>
    </row>
    <row r="520" spans="1:7" x14ac:dyDescent="0.25">
      <c r="A520" s="57" t="str">
        <f t="shared" si="80"/>
        <v>2.01.05.01.02.01.02.003   FARMÁCIA SATÉLITE - CENTRO CIRÚRGICO</v>
      </c>
      <c r="C520" s="57" t="s">
        <v>1423</v>
      </c>
      <c r="D520" s="58" t="s">
        <v>1425</v>
      </c>
      <c r="E520" s="57" t="s">
        <v>1424</v>
      </c>
      <c r="F520" s="59" t="s">
        <v>32</v>
      </c>
      <c r="G520" s="59" t="s">
        <v>2054</v>
      </c>
    </row>
    <row r="521" spans="1:7" x14ac:dyDescent="0.25">
      <c r="A521" s="57" t="str">
        <f t="shared" si="80"/>
        <v>2.01.05.01.02.01.02.004   ALMOXARIFADO ORTOPEDIA</v>
      </c>
      <c r="C521" s="57" t="s">
        <v>1426</v>
      </c>
      <c r="D521" s="58" t="s">
        <v>1428</v>
      </c>
      <c r="E521" s="57" t="s">
        <v>1427</v>
      </c>
      <c r="F521" s="59" t="s">
        <v>32</v>
      </c>
      <c r="G521" s="59" t="s">
        <v>2054</v>
      </c>
    </row>
    <row r="522" spans="1:7" x14ac:dyDescent="0.25">
      <c r="A522" s="57" t="str">
        <f t="shared" si="80"/>
        <v>2.01.05.01.02.01.02.005   FARMÁCIA</v>
      </c>
      <c r="C522" s="57" t="s">
        <v>1429</v>
      </c>
      <c r="D522" s="58" t="s">
        <v>1431</v>
      </c>
      <c r="E522" s="57" t="s">
        <v>1430</v>
      </c>
      <c r="F522" s="59" t="s">
        <v>32</v>
      </c>
      <c r="G522" s="59" t="s">
        <v>2054</v>
      </c>
    </row>
    <row r="523" spans="1:7" x14ac:dyDescent="0.25">
      <c r="A523" s="57" t="str">
        <f t="shared" si="80"/>
        <v>2.01.05.01.02.01.02.006   CENTRO DE MATERIAIS</v>
      </c>
      <c r="C523" s="57" t="s">
        <v>1432</v>
      </c>
      <c r="D523" s="58" t="s">
        <v>1434</v>
      </c>
      <c r="E523" s="57" t="s">
        <v>1433</v>
      </c>
      <c r="F523" s="59" t="s">
        <v>32</v>
      </c>
      <c r="G523" s="59" t="s">
        <v>2054</v>
      </c>
    </row>
    <row r="524" spans="1:7" x14ac:dyDescent="0.25">
      <c r="A524" s="57" t="str">
        <f>C524&amp;"   "&amp;E524</f>
        <v>2.01.05.01.02.01.03.001   SAME - ARQUIVO</v>
      </c>
      <c r="C524" s="57" t="s">
        <v>1435</v>
      </c>
      <c r="D524" s="58" t="s">
        <v>1437</v>
      </c>
      <c r="E524" s="57" t="s">
        <v>1436</v>
      </c>
      <c r="F524" s="59" t="s">
        <v>32</v>
      </c>
      <c r="G524" s="59" t="s">
        <v>2054</v>
      </c>
    </row>
    <row r="525" spans="1:7" x14ac:dyDescent="0.25">
      <c r="A525" s="57" t="str">
        <f t="shared" ref="A525:A531" si="81">C525&amp;"   "&amp;E525</f>
        <v>2.01.05.01.02.01.04.001   RECEPÇÃO - PORTARIA FUNDOS</v>
      </c>
      <c r="C525" s="57" t="s">
        <v>1438</v>
      </c>
      <c r="D525" s="58" t="s">
        <v>1440</v>
      </c>
      <c r="E525" s="57" t="s">
        <v>1439</v>
      </c>
      <c r="F525" s="59" t="s">
        <v>32</v>
      </c>
      <c r="G525" s="59" t="s">
        <v>2054</v>
      </c>
    </row>
    <row r="526" spans="1:7" x14ac:dyDescent="0.25">
      <c r="A526" s="57" t="str">
        <f t="shared" si="81"/>
        <v>2.01.05.01.02.01.04.002   RECEPÇÃO -  I (CENTRAL )</v>
      </c>
      <c r="C526" s="57" t="s">
        <v>1441</v>
      </c>
      <c r="D526" s="58" t="s">
        <v>1443</v>
      </c>
      <c r="E526" s="57" t="s">
        <v>1442</v>
      </c>
      <c r="F526" s="59" t="s">
        <v>32</v>
      </c>
      <c r="G526" s="59" t="s">
        <v>2054</v>
      </c>
    </row>
    <row r="527" spans="1:7" x14ac:dyDescent="0.25">
      <c r="A527" s="57" t="str">
        <f t="shared" si="81"/>
        <v>2.01.05.01.02.01.04.003   RECEPÇÃO - II  (AGENDAMENTO )</v>
      </c>
      <c r="C527" s="57" t="s">
        <v>1444</v>
      </c>
      <c r="D527" s="58" t="s">
        <v>1446</v>
      </c>
      <c r="E527" s="57" t="s">
        <v>1445</v>
      </c>
      <c r="F527" s="59" t="s">
        <v>32</v>
      </c>
      <c r="G527" s="59" t="s">
        <v>2054</v>
      </c>
    </row>
    <row r="528" spans="1:7" x14ac:dyDescent="0.25">
      <c r="A528" s="57" t="str">
        <f t="shared" si="81"/>
        <v>2.01.05.01.02.01.04.004   RECEPÇÃO ORTOPEDIA</v>
      </c>
      <c r="C528" s="57" t="s">
        <v>1447</v>
      </c>
      <c r="D528" s="58" t="s">
        <v>1449</v>
      </c>
      <c r="E528" s="57" t="s">
        <v>1448</v>
      </c>
      <c r="F528" s="59" t="s">
        <v>32</v>
      </c>
      <c r="G528" s="59" t="s">
        <v>2054</v>
      </c>
    </row>
    <row r="529" spans="1:7" x14ac:dyDescent="0.25">
      <c r="A529" s="57" t="str">
        <f t="shared" si="81"/>
        <v>2.01.05.01.02.01.04.005   RECEPÇÃO P.A.</v>
      </c>
      <c r="C529" s="57" t="s">
        <v>1450</v>
      </c>
      <c r="D529" s="58" t="s">
        <v>1452</v>
      </c>
      <c r="E529" s="57" t="s">
        <v>1451</v>
      </c>
      <c r="F529" s="59" t="s">
        <v>32</v>
      </c>
      <c r="G529" s="59" t="s">
        <v>2054</v>
      </c>
    </row>
    <row r="530" spans="1:7" x14ac:dyDescent="0.25">
      <c r="A530" s="57" t="str">
        <f t="shared" si="81"/>
        <v>2.01.05.01.02.01.04.006   RECEPÇÃO RADIOLÓGICA</v>
      </c>
      <c r="C530" s="57" t="s">
        <v>1453</v>
      </c>
      <c r="D530" s="58" t="s">
        <v>1455</v>
      </c>
      <c r="E530" s="57" t="s">
        <v>1454</v>
      </c>
      <c r="F530" s="59" t="s">
        <v>32</v>
      </c>
      <c r="G530" s="59" t="s">
        <v>2054</v>
      </c>
    </row>
    <row r="531" spans="1:7" x14ac:dyDescent="0.25">
      <c r="A531" s="57" t="str">
        <f t="shared" si="81"/>
        <v>2.01.05.01.02.01.04.007   RECEPÇÃO - III (CONVÊNIOS)</v>
      </c>
      <c r="C531" s="57" t="s">
        <v>1456</v>
      </c>
      <c r="D531" s="58" t="s">
        <v>1458</v>
      </c>
      <c r="E531" s="57" t="s">
        <v>1457</v>
      </c>
      <c r="F531" s="59" t="s">
        <v>32</v>
      </c>
      <c r="G531" s="59" t="s">
        <v>2054</v>
      </c>
    </row>
    <row r="532" spans="1:7" x14ac:dyDescent="0.25">
      <c r="A532" s="57" t="str">
        <f>C532&amp;"   "&amp;E532</f>
        <v>2.01.05.01.02.01.05.001   TRANSPORTES</v>
      </c>
      <c r="C532" s="57" t="s">
        <v>1460</v>
      </c>
      <c r="D532" s="58" t="s">
        <v>1461</v>
      </c>
      <c r="E532" s="57" t="s">
        <v>1459</v>
      </c>
      <c r="F532" s="59" t="s">
        <v>32</v>
      </c>
      <c r="G532" s="59" t="s">
        <v>2054</v>
      </c>
    </row>
    <row r="533" spans="1:7" x14ac:dyDescent="0.25">
      <c r="A533" s="57" t="str">
        <f>C533&amp;"   "&amp;E533</f>
        <v>2.01.05.01.02.01.06.001   TELEFONIA</v>
      </c>
      <c r="C533" s="57" t="s">
        <v>1463</v>
      </c>
      <c r="D533" s="58" t="s">
        <v>1464</v>
      </c>
      <c r="E533" s="57" t="s">
        <v>1462</v>
      </c>
      <c r="F533" s="59" t="s">
        <v>32</v>
      </c>
      <c r="G533" s="59" t="s">
        <v>2054</v>
      </c>
    </row>
    <row r="534" spans="1:7" x14ac:dyDescent="0.25">
      <c r="A534" s="57" t="str">
        <f t="shared" ref="A534:A536" si="82">C534&amp;"   "&amp;E534</f>
        <v>2.01.05.01.02.01.07.001   CONTAS MEDICAS</v>
      </c>
      <c r="C534" s="57" t="s">
        <v>1466</v>
      </c>
      <c r="D534" s="58" t="s">
        <v>1467</v>
      </c>
      <c r="E534" s="57" t="s">
        <v>1465</v>
      </c>
      <c r="F534" s="59" t="s">
        <v>32</v>
      </c>
      <c r="G534" s="59" t="s">
        <v>2054</v>
      </c>
    </row>
    <row r="535" spans="1:7" x14ac:dyDescent="0.25">
      <c r="A535" s="57" t="str">
        <f t="shared" si="82"/>
        <v>2.01.05.01.02.01.07.002   CAIXAS</v>
      </c>
      <c r="C535" s="57" t="s">
        <v>1468</v>
      </c>
      <c r="D535" s="58" t="s">
        <v>1470</v>
      </c>
      <c r="E535" s="57" t="s">
        <v>1469</v>
      </c>
      <c r="F535" s="59" t="s">
        <v>32</v>
      </c>
      <c r="G535" s="59" t="s">
        <v>2054</v>
      </c>
    </row>
    <row r="536" spans="1:7" x14ac:dyDescent="0.25">
      <c r="A536" s="57" t="str">
        <f t="shared" si="82"/>
        <v>2.01.05.01.02.01.07.003   ADM. DE CONVÊNIOS</v>
      </c>
      <c r="C536" s="57" t="s">
        <v>1471</v>
      </c>
      <c r="D536" s="58" t="s">
        <v>1473</v>
      </c>
      <c r="E536" s="57" t="s">
        <v>1472</v>
      </c>
      <c r="F536" s="59" t="s">
        <v>32</v>
      </c>
      <c r="G536" s="59" t="s">
        <v>2054</v>
      </c>
    </row>
    <row r="537" spans="1:7" x14ac:dyDescent="0.25">
      <c r="A537" s="57" t="str">
        <f>C537&amp;"   "&amp;E537</f>
        <v>2.01.05.01.02.01.09.001   SERVIÇO ATENDIMENTO AO CLIENTE - SAC</v>
      </c>
      <c r="C537" s="57" t="s">
        <v>1475</v>
      </c>
      <c r="D537" s="58" t="s">
        <v>1476</v>
      </c>
      <c r="E537" s="57" t="s">
        <v>1474</v>
      </c>
      <c r="F537" s="59" t="s">
        <v>32</v>
      </c>
      <c r="G537" s="59" t="s">
        <v>2054</v>
      </c>
    </row>
    <row r="538" spans="1:7" x14ac:dyDescent="0.25">
      <c r="A538" s="57" t="str">
        <f>C538&amp;"   "&amp;E538</f>
        <v>2.01.05.01.02.01.11.001   MANUTENÇÃO</v>
      </c>
      <c r="C538" s="57" t="s">
        <v>1477</v>
      </c>
      <c r="D538" s="58" t="s">
        <v>1478</v>
      </c>
      <c r="E538" s="57" t="s">
        <v>1237</v>
      </c>
      <c r="F538" s="59" t="s">
        <v>32</v>
      </c>
      <c r="G538" s="59" t="s">
        <v>2054</v>
      </c>
    </row>
    <row r="539" spans="1:7" x14ac:dyDescent="0.25">
      <c r="A539" s="57" t="str">
        <f t="shared" ref="A539:A541" si="83">C539&amp;"   "&amp;E539</f>
        <v>2.01.05.01.02.01.12.001   GERÊNCIA DE ENFERMAGEM</v>
      </c>
      <c r="C539" s="57" t="s">
        <v>1480</v>
      </c>
      <c r="D539" s="58" t="s">
        <v>1481</v>
      </c>
      <c r="E539" s="57" t="s">
        <v>1479</v>
      </c>
      <c r="F539" s="59" t="s">
        <v>32</v>
      </c>
      <c r="G539" s="59" t="s">
        <v>2054</v>
      </c>
    </row>
    <row r="540" spans="1:7" x14ac:dyDescent="0.25">
      <c r="A540" s="57" t="str">
        <f t="shared" si="83"/>
        <v>2.01.05.01.02.01.12.002   EDUCAÇÃO CONTINUADA</v>
      </c>
      <c r="C540" s="57" t="s">
        <v>1482</v>
      </c>
      <c r="D540" s="58" t="s">
        <v>1484</v>
      </c>
      <c r="E540" s="57" t="s">
        <v>1483</v>
      </c>
      <c r="F540" s="59" t="s">
        <v>32</v>
      </c>
      <c r="G540" s="59" t="s">
        <v>2054</v>
      </c>
    </row>
    <row r="541" spans="1:7" x14ac:dyDescent="0.25">
      <c r="A541" s="57" t="str">
        <f t="shared" si="83"/>
        <v>2.01.05.01.02.01.12.003   COORDENAÇÃO ENFERMAGEM</v>
      </c>
      <c r="C541" s="57" t="s">
        <v>1485</v>
      </c>
      <c r="D541" s="58" t="s">
        <v>1487</v>
      </c>
      <c r="E541" s="57" t="s">
        <v>1486</v>
      </c>
      <c r="F541" s="59" t="s">
        <v>32</v>
      </c>
      <c r="G541" s="59" t="s">
        <v>2054</v>
      </c>
    </row>
    <row r="542" spans="1:7" x14ac:dyDescent="0.25">
      <c r="A542" s="57" t="str">
        <f t="shared" ref="A542:A544" si="84">C542&amp;"   "&amp;E542</f>
        <v>2.01.05.01.02.01.13.001   U.T.I. NEONATAL</v>
      </c>
      <c r="C542" s="57" t="s">
        <v>1488</v>
      </c>
      <c r="D542" s="58" t="s">
        <v>1490</v>
      </c>
      <c r="E542" s="57" t="s">
        <v>1489</v>
      </c>
      <c r="F542" s="59" t="s">
        <v>32</v>
      </c>
      <c r="G542" s="59" t="s">
        <v>2054</v>
      </c>
    </row>
    <row r="543" spans="1:7" x14ac:dyDescent="0.25">
      <c r="A543" s="57" t="str">
        <f t="shared" si="84"/>
        <v>2.01.05.01.02.01.13.002   UNIDADE DE INTERNAÇÃO PEDIATRIA</v>
      </c>
      <c r="C543" s="57" t="s">
        <v>1491</v>
      </c>
      <c r="D543" s="58" t="s">
        <v>1493</v>
      </c>
      <c r="E543" s="57" t="s">
        <v>1492</v>
      </c>
      <c r="F543" s="59" t="s">
        <v>32</v>
      </c>
      <c r="G543" s="59" t="s">
        <v>2054</v>
      </c>
    </row>
    <row r="544" spans="1:7" x14ac:dyDescent="0.25">
      <c r="A544" s="57" t="str">
        <f t="shared" si="84"/>
        <v>2.01.05.01.02.01.13.003   UNIDADE DE INTERNAÇÃO BERÇÁRIO</v>
      </c>
      <c r="C544" s="57" t="s">
        <v>1494</v>
      </c>
      <c r="D544" s="58" t="s">
        <v>1496</v>
      </c>
      <c r="E544" s="57" t="s">
        <v>1495</v>
      </c>
      <c r="F544" s="59" t="s">
        <v>32</v>
      </c>
      <c r="G544" s="59" t="s">
        <v>2054</v>
      </c>
    </row>
    <row r="545" spans="1:7" x14ac:dyDescent="0.25">
      <c r="A545" s="57" t="str">
        <f>C545&amp;"   "&amp;E545</f>
        <v>2.01.05.01.02.01.14.001   U.T.I. ADULTO</v>
      </c>
      <c r="C545" s="57" t="s">
        <v>1497</v>
      </c>
      <c r="D545" s="58" t="s">
        <v>1499</v>
      </c>
      <c r="E545" s="57" t="s">
        <v>1498</v>
      </c>
      <c r="F545" s="59" t="s">
        <v>32</v>
      </c>
      <c r="G545" s="59" t="s">
        <v>2054</v>
      </c>
    </row>
    <row r="546" spans="1:7" x14ac:dyDescent="0.25">
      <c r="A546" s="57" t="str">
        <f t="shared" ref="A546:A552" si="85">C546&amp;"   "&amp;E546</f>
        <v>2.01.05.01.02.01.15.001   UNIDADE DE INTERNAÇÃO 1o. ANDAR LESTE</v>
      </c>
      <c r="C546" s="57" t="s">
        <v>1500</v>
      </c>
      <c r="D546" s="58" t="s">
        <v>1502</v>
      </c>
      <c r="E546" s="57" t="s">
        <v>1501</v>
      </c>
      <c r="F546" s="59" t="s">
        <v>32</v>
      </c>
      <c r="G546" s="59" t="s">
        <v>2054</v>
      </c>
    </row>
    <row r="547" spans="1:7" x14ac:dyDescent="0.25">
      <c r="A547" s="57" t="str">
        <f t="shared" si="85"/>
        <v>2.01.05.01.02.01.15.002   UNIDADE DE INTERNAÇÃO 2o. ANDAR OESTE</v>
      </c>
      <c r="C547" s="57" t="s">
        <v>1503</v>
      </c>
      <c r="D547" s="58" t="s">
        <v>1505</v>
      </c>
      <c r="E547" s="57" t="s">
        <v>1504</v>
      </c>
      <c r="F547" s="59" t="s">
        <v>32</v>
      </c>
      <c r="G547" s="59" t="s">
        <v>2054</v>
      </c>
    </row>
    <row r="548" spans="1:7" x14ac:dyDescent="0.25">
      <c r="A548" s="57" t="str">
        <f t="shared" si="85"/>
        <v>2.01.05.01.02.01.15.003   UNIDADE DE INTERNAÇÃO 3o. ANDAR LESTE</v>
      </c>
      <c r="C548" s="57" t="s">
        <v>1506</v>
      </c>
      <c r="D548" s="58" t="s">
        <v>1508</v>
      </c>
      <c r="E548" s="57" t="s">
        <v>1507</v>
      </c>
      <c r="F548" s="59" t="s">
        <v>32</v>
      </c>
      <c r="G548" s="59" t="s">
        <v>2054</v>
      </c>
    </row>
    <row r="549" spans="1:7" x14ac:dyDescent="0.25">
      <c r="A549" s="57" t="str">
        <f t="shared" si="85"/>
        <v>2.01.05.01.02.01.15.004   UNIDADE DE INTERNAÇÃO 3o. ANDAR OESTE</v>
      </c>
      <c r="C549" s="57" t="s">
        <v>1509</v>
      </c>
      <c r="D549" s="58" t="s">
        <v>1511</v>
      </c>
      <c r="E549" s="57" t="s">
        <v>1510</v>
      </c>
      <c r="F549" s="59" t="s">
        <v>32</v>
      </c>
      <c r="G549" s="59" t="s">
        <v>2054</v>
      </c>
    </row>
    <row r="550" spans="1:7" x14ac:dyDescent="0.25">
      <c r="A550" s="57" t="str">
        <f t="shared" si="85"/>
        <v>2.01.05.01.02.01.15.005   UNIDADE DE INTERNAÇÃO CIRURGIA CARDÍACA</v>
      </c>
      <c r="C550" s="57" t="s">
        <v>1512</v>
      </c>
      <c r="D550" s="58" t="s">
        <v>1514</v>
      </c>
      <c r="E550" s="57" t="s">
        <v>1513</v>
      </c>
      <c r="F550" s="59" t="s">
        <v>32</v>
      </c>
      <c r="G550" s="59" t="s">
        <v>2054</v>
      </c>
    </row>
    <row r="551" spans="1:7" x14ac:dyDescent="0.25">
      <c r="A551" s="57" t="str">
        <f t="shared" si="85"/>
        <v>2.01.05.01.02.01.15.006   UNIDADE DE INTERNAÇÃO ORTOPEDIA</v>
      </c>
      <c r="C551" s="57" t="s">
        <v>1515</v>
      </c>
      <c r="D551" s="58" t="s">
        <v>1517</v>
      </c>
      <c r="E551" s="57" t="s">
        <v>1516</v>
      </c>
      <c r="F551" s="59" t="s">
        <v>32</v>
      </c>
      <c r="G551" s="59" t="s">
        <v>2054</v>
      </c>
    </row>
    <row r="552" spans="1:7" x14ac:dyDescent="0.25">
      <c r="A552" s="57" t="str">
        <f t="shared" si="85"/>
        <v>2.01.05.01.02.01.15.007   DAY-CLINIC 3o. ANDAR</v>
      </c>
      <c r="C552" s="57" t="s">
        <v>1518</v>
      </c>
      <c r="D552" s="58" t="s">
        <v>1520</v>
      </c>
      <c r="E552" s="57" t="s">
        <v>1519</v>
      </c>
      <c r="F552" s="59" t="s">
        <v>32</v>
      </c>
      <c r="G552" s="59" t="s">
        <v>2054</v>
      </c>
    </row>
    <row r="553" spans="1:7" x14ac:dyDescent="0.25">
      <c r="A553" s="57" t="str">
        <f t="shared" ref="A553:A555" si="86">C553&amp;"   "&amp;E553</f>
        <v>2.01.05.01.02.01.16.001   CENTRO OBSTÉTRICO</v>
      </c>
      <c r="C553" s="57" t="s">
        <v>1521</v>
      </c>
      <c r="D553" s="58" t="s">
        <v>1523</v>
      </c>
      <c r="E553" s="57" t="s">
        <v>1522</v>
      </c>
      <c r="F553" s="59" t="s">
        <v>32</v>
      </c>
      <c r="G553" s="59" t="s">
        <v>2054</v>
      </c>
    </row>
    <row r="554" spans="1:7" x14ac:dyDescent="0.25">
      <c r="A554" s="57" t="str">
        <f t="shared" si="86"/>
        <v>2.01.05.01.02.01.16.002   UNIDADE DE INTERNAÇÃO MATERNIDADE</v>
      </c>
      <c r="C554" s="57" t="s">
        <v>1524</v>
      </c>
      <c r="D554" s="58" t="s">
        <v>1526</v>
      </c>
      <c r="E554" s="57" t="s">
        <v>1525</v>
      </c>
      <c r="F554" s="59" t="s">
        <v>32</v>
      </c>
      <c r="G554" s="59" t="s">
        <v>2054</v>
      </c>
    </row>
    <row r="555" spans="1:7" x14ac:dyDescent="0.25">
      <c r="A555" s="57" t="str">
        <f t="shared" si="86"/>
        <v>2.01.05.01.02.01.16.003   PRONTO ATENDIMENTO DE OBSTETRICIA</v>
      </c>
      <c r="C555" s="57" t="s">
        <v>2175</v>
      </c>
      <c r="D555" s="58">
        <v>2783</v>
      </c>
      <c r="E555" s="57" t="s">
        <v>2176</v>
      </c>
      <c r="F555" s="59" t="s">
        <v>32</v>
      </c>
      <c r="G555" s="59" t="s">
        <v>2054</v>
      </c>
    </row>
    <row r="556" spans="1:7" x14ac:dyDescent="0.25">
      <c r="A556" s="57" t="str">
        <f t="shared" ref="A556:A559" si="87">C556&amp;"   "&amp;E556</f>
        <v>2.01.05.01.02.01.17.001   UNIDADE CENTRO CIRÚRGICO 2o. ANDAR</v>
      </c>
      <c r="C556" s="57" t="s">
        <v>1527</v>
      </c>
      <c r="D556" s="58" t="s">
        <v>1529</v>
      </c>
      <c r="E556" s="57" t="s">
        <v>1528</v>
      </c>
      <c r="F556" s="59" t="s">
        <v>32</v>
      </c>
      <c r="G556" s="59" t="s">
        <v>2054</v>
      </c>
    </row>
    <row r="557" spans="1:7" x14ac:dyDescent="0.25">
      <c r="A557" s="57" t="str">
        <f t="shared" si="87"/>
        <v>2.01.05.01.02.01.17.002   UNIDADE CENTRO CIRÚRGICO 3o. ANDAR</v>
      </c>
      <c r="C557" s="57" t="s">
        <v>1530</v>
      </c>
      <c r="D557" s="58" t="s">
        <v>1532</v>
      </c>
      <c r="E557" s="57" t="s">
        <v>1531</v>
      </c>
      <c r="F557" s="59" t="s">
        <v>32</v>
      </c>
      <c r="G557" s="59" t="s">
        <v>2054</v>
      </c>
    </row>
    <row r="558" spans="1:7" x14ac:dyDescent="0.25">
      <c r="A558" s="57" t="str">
        <f t="shared" si="87"/>
        <v>2.01.05.01.02.01.17.003   UNID CENTRO CIRÚRGICO - CIRURGIA CARDIAC</v>
      </c>
      <c r="C558" s="57" t="s">
        <v>1533</v>
      </c>
      <c r="D558" s="58" t="s">
        <v>1535</v>
      </c>
      <c r="E558" s="57" t="s">
        <v>1534</v>
      </c>
      <c r="F558" s="59" t="s">
        <v>32</v>
      </c>
      <c r="G558" s="59" t="s">
        <v>2054</v>
      </c>
    </row>
    <row r="559" spans="1:7" x14ac:dyDescent="0.25">
      <c r="A559" s="57" t="str">
        <f t="shared" si="87"/>
        <v>2.01.05.01.02.01.17.004   UNIDADE CENTRO CIRÚRGICO - ORTOPEDIA</v>
      </c>
      <c r="C559" s="57" t="s">
        <v>1536</v>
      </c>
      <c r="D559" s="58" t="s">
        <v>1538</v>
      </c>
      <c r="E559" s="57" t="s">
        <v>1537</v>
      </c>
      <c r="F559" s="59" t="s">
        <v>32</v>
      </c>
      <c r="G559" s="59" t="s">
        <v>2054</v>
      </c>
    </row>
    <row r="560" spans="1:7" x14ac:dyDescent="0.25">
      <c r="A560" s="57" t="str">
        <f t="shared" ref="A560:A564" si="88">C560&amp;"   "&amp;E560</f>
        <v>2.01.05.01.02.01.18.001   QUIMIOTERAPIA</v>
      </c>
      <c r="C560" s="57" t="s">
        <v>1539</v>
      </c>
      <c r="D560" s="58" t="s">
        <v>1541</v>
      </c>
      <c r="E560" s="57" t="s">
        <v>1540</v>
      </c>
      <c r="F560" s="59" t="s">
        <v>32</v>
      </c>
      <c r="G560" s="59" t="s">
        <v>2054</v>
      </c>
    </row>
    <row r="561" spans="1:7" x14ac:dyDescent="0.25">
      <c r="A561" s="57" t="str">
        <f t="shared" si="88"/>
        <v>2.01.05.01.02.01.18.002   AMBULATÓRIO ORTOPEDIA</v>
      </c>
      <c r="C561" s="57" t="s">
        <v>1542</v>
      </c>
      <c r="D561" s="58" t="s">
        <v>1544</v>
      </c>
      <c r="E561" s="57" t="s">
        <v>1543</v>
      </c>
      <c r="F561" s="59" t="s">
        <v>32</v>
      </c>
      <c r="G561" s="59" t="s">
        <v>2054</v>
      </c>
    </row>
    <row r="562" spans="1:7" x14ac:dyDescent="0.25">
      <c r="A562" s="57" t="str">
        <f t="shared" si="88"/>
        <v>2.01.05.01.02.01.18.003   UNIDADE DE TRANSPLANTES</v>
      </c>
      <c r="C562" s="57" t="s">
        <v>1545</v>
      </c>
      <c r="D562" s="58" t="s">
        <v>1547</v>
      </c>
      <c r="E562" s="57" t="s">
        <v>1546</v>
      </c>
      <c r="F562" s="59" t="s">
        <v>32</v>
      </c>
      <c r="G562" s="59" t="s">
        <v>2054</v>
      </c>
    </row>
    <row r="563" spans="1:7" x14ac:dyDescent="0.25">
      <c r="A563" s="57" t="str">
        <f t="shared" si="88"/>
        <v>2.01.05.01.02.01.18.004   AMBULATÓRIO DE ESPECIALIDADES</v>
      </c>
      <c r="C563" s="57" t="s">
        <v>2177</v>
      </c>
      <c r="D563" s="58" t="s">
        <v>2177</v>
      </c>
      <c r="E563" s="57" t="s">
        <v>2178</v>
      </c>
      <c r="F563" s="59" t="s">
        <v>32</v>
      </c>
      <c r="G563" s="59" t="s">
        <v>2054</v>
      </c>
    </row>
    <row r="564" spans="1:7" x14ac:dyDescent="0.25">
      <c r="A564" s="57" t="str">
        <f t="shared" si="88"/>
        <v>2.01.05.01.02.01.18.005   AMBULATORIO DE OTORRINOLARINGOLOGIA</v>
      </c>
      <c r="C564" s="57" t="s">
        <v>2179</v>
      </c>
      <c r="D564" s="58">
        <v>2784</v>
      </c>
      <c r="E564" s="57" t="s">
        <v>2180</v>
      </c>
      <c r="F564" s="59" t="s">
        <v>32</v>
      </c>
      <c r="G564" s="59" t="s">
        <v>2054</v>
      </c>
    </row>
    <row r="565" spans="1:7" x14ac:dyDescent="0.25">
      <c r="A565" s="57" t="str">
        <f>C565&amp;"   "&amp;E565</f>
        <v>2.01.05.01.02.01.19.001   LAVANDERIA</v>
      </c>
      <c r="C565" s="57" t="s">
        <v>1548</v>
      </c>
      <c r="D565" s="58" t="s">
        <v>1550</v>
      </c>
      <c r="E565" s="57" t="s">
        <v>1549</v>
      </c>
      <c r="F565" s="59" t="s">
        <v>32</v>
      </c>
      <c r="G565" s="59" t="s">
        <v>2054</v>
      </c>
    </row>
    <row r="566" spans="1:7" x14ac:dyDescent="0.25">
      <c r="A566" s="57" t="str">
        <f t="shared" ref="A566:A570" si="89">C566&amp;"   "&amp;E566</f>
        <v>2.01.05.01.02.01.20.001   CONV - PRÓ SANTA-CASA II</v>
      </c>
      <c r="C566" s="57" t="s">
        <v>1551</v>
      </c>
      <c r="D566" s="58" t="s">
        <v>1553</v>
      </c>
      <c r="E566" s="57" t="s">
        <v>1552</v>
      </c>
      <c r="F566" s="59" t="s">
        <v>32</v>
      </c>
      <c r="G566" s="59" t="s">
        <v>2054</v>
      </c>
    </row>
    <row r="567" spans="1:7" x14ac:dyDescent="0.25">
      <c r="A567" s="57" t="str">
        <f t="shared" si="89"/>
        <v>2.01.05.01.02.01.20.002   CONV - EMENDA RENATO AMARY 2009</v>
      </c>
      <c r="C567" s="57" t="s">
        <v>1554</v>
      </c>
      <c r="D567" s="58" t="s">
        <v>1556</v>
      </c>
      <c r="E567" s="57" t="s">
        <v>1555</v>
      </c>
      <c r="F567" s="59" t="s">
        <v>32</v>
      </c>
      <c r="G567" s="59" t="s">
        <v>2054</v>
      </c>
    </row>
    <row r="568" spans="1:7" x14ac:dyDescent="0.25">
      <c r="A568" s="57" t="str">
        <f t="shared" si="89"/>
        <v>2.01.05.01.02.01.20.003   CONV - EMENDA RENATO AMARY 2010</v>
      </c>
      <c r="C568" s="57" t="s">
        <v>1557</v>
      </c>
      <c r="D568" s="58" t="s">
        <v>1559</v>
      </c>
      <c r="E568" s="57" t="s">
        <v>1558</v>
      </c>
      <c r="F568" s="59" t="s">
        <v>32</v>
      </c>
      <c r="G568" s="59" t="s">
        <v>2054</v>
      </c>
    </row>
    <row r="569" spans="1:7" x14ac:dyDescent="0.25">
      <c r="A569" s="57" t="str">
        <f t="shared" si="89"/>
        <v>2.01.05.01.02.01.20.004   CONV - EMENDA PANNUNZIO 2010</v>
      </c>
      <c r="C569" s="57" t="s">
        <v>1560</v>
      </c>
      <c r="D569" s="58" t="s">
        <v>1562</v>
      </c>
      <c r="E569" s="57" t="s">
        <v>1561</v>
      </c>
      <c r="F569" s="59" t="s">
        <v>32</v>
      </c>
      <c r="G569" s="59" t="s">
        <v>2054</v>
      </c>
    </row>
    <row r="570" spans="1:7" x14ac:dyDescent="0.25">
      <c r="A570" s="57" t="str">
        <f t="shared" si="89"/>
        <v>2.01.05.01.02.01.20.005   CONV - EMENDA LUIZ FERNANDO MACHADO 2011</v>
      </c>
      <c r="C570" s="57" t="s">
        <v>1563</v>
      </c>
      <c r="D570" s="58" t="s">
        <v>1565</v>
      </c>
      <c r="E570" s="57" t="s">
        <v>1564</v>
      </c>
      <c r="F570" s="59" t="s">
        <v>32</v>
      </c>
      <c r="G570" s="59" t="s">
        <v>2054</v>
      </c>
    </row>
    <row r="571" spans="1:7" x14ac:dyDescent="0.25">
      <c r="A571" s="57" t="str">
        <f>C571&amp;"   "&amp;E571</f>
        <v>2.01.05.01.02.01.21.001   ROUPARIA</v>
      </c>
      <c r="C571" s="57" t="s">
        <v>2182</v>
      </c>
      <c r="D571" s="58" t="s">
        <v>2182</v>
      </c>
      <c r="E571" s="57" t="s">
        <v>2181</v>
      </c>
      <c r="F571" s="59" t="s">
        <v>32</v>
      </c>
      <c r="G571" s="59" t="s">
        <v>2054</v>
      </c>
    </row>
    <row r="572" spans="1:7" x14ac:dyDescent="0.25">
      <c r="A572" s="57" t="str">
        <f>C572&amp;"   "&amp;E572</f>
        <v>2.01.05.01.02.01.22.001   Ouvidoria</v>
      </c>
      <c r="C572" s="57" t="s">
        <v>2184</v>
      </c>
      <c r="D572" s="58" t="s">
        <v>2185</v>
      </c>
      <c r="E572" s="57" t="s">
        <v>2183</v>
      </c>
      <c r="F572" s="59" t="s">
        <v>32</v>
      </c>
      <c r="G572" s="59" t="s">
        <v>2054</v>
      </c>
    </row>
    <row r="573" spans="1:7" x14ac:dyDescent="0.25">
      <c r="A573" s="57" t="str">
        <f>C573&amp;"   "&amp;E573</f>
        <v>2.01.05.01.02.02.01.001   DIRETORIA TÉCNICA / CLINICA</v>
      </c>
      <c r="C573" s="57" t="s">
        <v>1567</v>
      </c>
      <c r="D573" s="58" t="s">
        <v>1568</v>
      </c>
      <c r="E573" s="57" t="s">
        <v>1566</v>
      </c>
      <c r="F573" s="59" t="s">
        <v>32</v>
      </c>
      <c r="G573" s="59" t="s">
        <v>2054</v>
      </c>
    </row>
    <row r="574" spans="1:7" x14ac:dyDescent="0.25">
      <c r="A574" s="57" t="str">
        <f t="shared" ref="A574:A578" si="90">C574&amp;"   "&amp;E574</f>
        <v>2.01.05.01.02.02.02.001   SND - SERVIÇO DE NUTRIÇÃO E DIETÉTICA</v>
      </c>
      <c r="C574" s="57" t="s">
        <v>1569</v>
      </c>
      <c r="D574" s="58" t="s">
        <v>1571</v>
      </c>
      <c r="E574" s="57" t="s">
        <v>1570</v>
      </c>
      <c r="F574" s="59" t="s">
        <v>32</v>
      </c>
      <c r="G574" s="59" t="s">
        <v>2054</v>
      </c>
    </row>
    <row r="575" spans="1:7" x14ac:dyDescent="0.25">
      <c r="A575" s="57" t="str">
        <f t="shared" si="90"/>
        <v>2.01.05.01.02.02.02.002   FONOAUDIOLOGIA</v>
      </c>
      <c r="C575" s="57" t="s">
        <v>1572</v>
      </c>
      <c r="D575" s="58" t="s">
        <v>1574</v>
      </c>
      <c r="E575" s="57" t="s">
        <v>1573</v>
      </c>
      <c r="F575" s="59" t="s">
        <v>32</v>
      </c>
      <c r="G575" s="59" t="s">
        <v>2054</v>
      </c>
    </row>
    <row r="576" spans="1:7" x14ac:dyDescent="0.25">
      <c r="A576" s="57" t="str">
        <f t="shared" si="90"/>
        <v>2.01.05.01.02.02.02.003   ASSISTÊNCIA SOCIAL</v>
      </c>
      <c r="C576" s="57" t="s">
        <v>1575</v>
      </c>
      <c r="D576" s="58" t="s">
        <v>1577</v>
      </c>
      <c r="E576" s="57" t="s">
        <v>1576</v>
      </c>
      <c r="F576" s="59" t="s">
        <v>32</v>
      </c>
      <c r="G576" s="59" t="s">
        <v>2054</v>
      </c>
    </row>
    <row r="577" spans="1:7" x14ac:dyDescent="0.25">
      <c r="A577" s="57" t="str">
        <f t="shared" si="90"/>
        <v>2.01.05.01.02.02.02.004   FISIOTERAPIA</v>
      </c>
      <c r="C577" s="57" t="s">
        <v>1578</v>
      </c>
      <c r="D577" s="58" t="s">
        <v>1580</v>
      </c>
      <c r="E577" s="57" t="s">
        <v>1579</v>
      </c>
      <c r="F577" s="59" t="s">
        <v>32</v>
      </c>
      <c r="G577" s="59" t="s">
        <v>2054</v>
      </c>
    </row>
    <row r="578" spans="1:7" x14ac:dyDescent="0.25">
      <c r="A578" s="57" t="str">
        <f t="shared" si="90"/>
        <v>2.01.05.01.02.02.02.005   PSICOLOGIA</v>
      </c>
      <c r="C578" s="57" t="s">
        <v>1581</v>
      </c>
      <c r="D578" s="58" t="s">
        <v>1583</v>
      </c>
      <c r="E578" s="57" t="s">
        <v>1582</v>
      </c>
      <c r="F578" s="59" t="s">
        <v>32</v>
      </c>
      <c r="G578" s="59" t="s">
        <v>2054</v>
      </c>
    </row>
    <row r="579" spans="1:7" x14ac:dyDescent="0.25">
      <c r="A579" s="57" t="str">
        <f>C579&amp;"   "&amp;E579</f>
        <v>2.01.05.01.02.02.03.001   ENGENHARIA CLINICA</v>
      </c>
      <c r="C579" s="57" t="s">
        <v>1585</v>
      </c>
      <c r="D579" s="58" t="s">
        <v>1586</v>
      </c>
      <c r="E579" s="57" t="s">
        <v>1584</v>
      </c>
      <c r="F579" s="59" t="s">
        <v>32</v>
      </c>
      <c r="G579" s="59" t="s">
        <v>2054</v>
      </c>
    </row>
    <row r="580" spans="1:7" x14ac:dyDescent="0.25">
      <c r="A580" s="57" t="str">
        <f>C580&amp;"   "&amp;E580</f>
        <v>2.01.05.01.02.02.04.001   SSP - ESTATÍSTICA</v>
      </c>
      <c r="C580" s="57" t="s">
        <v>1587</v>
      </c>
      <c r="D580" s="58" t="s">
        <v>1589</v>
      </c>
      <c r="E580" s="57" t="s">
        <v>1588</v>
      </c>
      <c r="F580" s="59" t="s">
        <v>32</v>
      </c>
      <c r="G580" s="59" t="s">
        <v>2054</v>
      </c>
    </row>
    <row r="581" spans="1:7" x14ac:dyDescent="0.25">
      <c r="A581" s="57" t="str">
        <f t="shared" ref="A581:A583" si="91">C581&amp;"   "&amp;E581</f>
        <v>2.01.05.01.02.02.05.001   SCIH - SERVIÇO DE CONTROLE DE INFECÇÃO HOSPITALAR</v>
      </c>
      <c r="C581" s="57" t="s">
        <v>1590</v>
      </c>
      <c r="D581" s="58" t="s">
        <v>1592</v>
      </c>
      <c r="E581" s="57" t="s">
        <v>1591</v>
      </c>
      <c r="F581" s="59" t="s">
        <v>32</v>
      </c>
      <c r="G581" s="59" t="s">
        <v>2054</v>
      </c>
    </row>
    <row r="582" spans="1:7" x14ac:dyDescent="0.25">
      <c r="A582" s="57" t="str">
        <f t="shared" si="91"/>
        <v>2.01.05.01.02.02.05.002   AGENCIA TRANSFUSIONAL</v>
      </c>
      <c r="C582" s="57" t="s">
        <v>1593</v>
      </c>
      <c r="D582" s="58" t="s">
        <v>1595</v>
      </c>
      <c r="E582" s="57" t="s">
        <v>1594</v>
      </c>
      <c r="F582" s="59" t="s">
        <v>32</v>
      </c>
      <c r="G582" s="59" t="s">
        <v>2054</v>
      </c>
    </row>
    <row r="583" spans="1:7" x14ac:dyDescent="0.25">
      <c r="A583" s="57" t="str">
        <f t="shared" si="91"/>
        <v>2.01.05.01.02.02.05.003   ENDOSCOPIA</v>
      </c>
      <c r="C583" s="57" t="s">
        <v>1596</v>
      </c>
      <c r="D583" s="58" t="s">
        <v>1598</v>
      </c>
      <c r="E583" s="57" t="s">
        <v>1597</v>
      </c>
      <c r="F583" s="59" t="s">
        <v>32</v>
      </c>
      <c r="G583" s="59" t="s">
        <v>2054</v>
      </c>
    </row>
    <row r="584" spans="1:7" x14ac:dyDescent="0.25">
      <c r="A584" s="57" t="str">
        <f t="shared" ref="A584:A588" si="92">C584&amp;"   "&amp;E584</f>
        <v>2.01.05.01.02.02.06.001   REFEITÓRIO</v>
      </c>
      <c r="C584" s="57" t="s">
        <v>1599</v>
      </c>
      <c r="D584" s="58" t="s">
        <v>1601</v>
      </c>
      <c r="E584" s="57" t="s">
        <v>1600</v>
      </c>
      <c r="F584" s="59" t="s">
        <v>32</v>
      </c>
      <c r="G584" s="59" t="s">
        <v>2054</v>
      </c>
    </row>
    <row r="585" spans="1:7" x14ac:dyDescent="0.25">
      <c r="A585" s="57" t="str">
        <f t="shared" si="92"/>
        <v>2.01.05.01.02.02.06.002   PRONTO ATENDIMENTO</v>
      </c>
      <c r="C585" s="57" t="s">
        <v>1602</v>
      </c>
      <c r="D585" s="58" t="s">
        <v>1604</v>
      </c>
      <c r="E585" s="57" t="s">
        <v>1603</v>
      </c>
      <c r="F585" s="59" t="s">
        <v>32</v>
      </c>
      <c r="G585" s="59" t="s">
        <v>2054</v>
      </c>
    </row>
    <row r="586" spans="1:7" x14ac:dyDescent="0.25">
      <c r="A586" s="57" t="str">
        <f t="shared" si="92"/>
        <v>2.01.05.01.02.02.06.003   RAIO X</v>
      </c>
      <c r="C586" s="57" t="s">
        <v>1605</v>
      </c>
      <c r="D586" s="58" t="s">
        <v>1607</v>
      </c>
      <c r="E586" s="57" t="s">
        <v>1606</v>
      </c>
      <c r="F586" s="59" t="s">
        <v>32</v>
      </c>
      <c r="G586" s="59" t="s">
        <v>2054</v>
      </c>
    </row>
    <row r="587" spans="1:7" x14ac:dyDescent="0.25">
      <c r="A587" s="57" t="str">
        <f t="shared" si="92"/>
        <v>2.01.05.01.02.02.06.004   COPA E COZINHA</v>
      </c>
      <c r="C587" s="57" t="s">
        <v>1608</v>
      </c>
      <c r="D587" s="58" t="s">
        <v>1609</v>
      </c>
      <c r="E587" s="57" t="s">
        <v>1234</v>
      </c>
      <c r="F587" s="59" t="s">
        <v>32</v>
      </c>
      <c r="G587" s="59" t="s">
        <v>2054</v>
      </c>
    </row>
    <row r="588" spans="1:7" x14ac:dyDescent="0.25">
      <c r="A588" s="57" t="str">
        <f t="shared" si="92"/>
        <v>2.01.05.01.02.02.06.005   LACTARIO</v>
      </c>
      <c r="C588" s="57" t="s">
        <v>1610</v>
      </c>
      <c r="D588" s="58" t="s">
        <v>1612</v>
      </c>
      <c r="E588" s="57" t="s">
        <v>1611</v>
      </c>
      <c r="F588" s="59" t="s">
        <v>32</v>
      </c>
      <c r="G588" s="59" t="s">
        <v>2054</v>
      </c>
    </row>
    <row r="589" spans="1:7" x14ac:dyDescent="0.25">
      <c r="A589" s="57" t="str">
        <f>C589&amp;"   "&amp;E589</f>
        <v>2.01.05.01.02.02.07.001   HEMODIÁLISE</v>
      </c>
      <c r="C589" s="57" t="s">
        <v>1613</v>
      </c>
      <c r="D589" s="58" t="s">
        <v>1615</v>
      </c>
      <c r="E589" s="57" t="s">
        <v>1614</v>
      </c>
      <c r="F589" s="59" t="s">
        <v>32</v>
      </c>
      <c r="G589" s="59" t="s">
        <v>2054</v>
      </c>
    </row>
    <row r="590" spans="1:7" x14ac:dyDescent="0.25">
      <c r="A590" s="57" t="str">
        <f t="shared" ref="A590:A593" si="93">C590&amp;"   "&amp;E590</f>
        <v>2.01.05.01.02.02.07.003   LITOTRIPSIA</v>
      </c>
      <c r="C590" s="57" t="s">
        <v>1616</v>
      </c>
      <c r="D590" s="58" t="s">
        <v>1618</v>
      </c>
      <c r="E590" s="57" t="s">
        <v>1617</v>
      </c>
      <c r="F590" s="59" t="s">
        <v>32</v>
      </c>
      <c r="G590" s="59" t="s">
        <v>2054</v>
      </c>
    </row>
    <row r="591" spans="1:7" x14ac:dyDescent="0.25">
      <c r="A591" s="57" t="str">
        <f t="shared" si="93"/>
        <v>2.01.05.01.02.02.07.004   RADIOLOGIA</v>
      </c>
      <c r="C591" s="57" t="s">
        <v>1619</v>
      </c>
      <c r="D591" s="58" t="s">
        <v>1621</v>
      </c>
      <c r="E591" s="57" t="s">
        <v>1620</v>
      </c>
      <c r="F591" s="59" t="s">
        <v>32</v>
      </c>
      <c r="G591" s="59" t="s">
        <v>2054</v>
      </c>
    </row>
    <row r="592" spans="1:7" x14ac:dyDescent="0.25">
      <c r="A592" s="57" t="str">
        <f t="shared" si="93"/>
        <v>2.01.05.01.02.02.07.005   ULTRA-SONOGRAFIA</v>
      </c>
      <c r="C592" s="57" t="s">
        <v>1622</v>
      </c>
      <c r="D592" s="58" t="s">
        <v>1624</v>
      </c>
      <c r="E592" s="57" t="s">
        <v>1623</v>
      </c>
      <c r="F592" s="59" t="s">
        <v>32</v>
      </c>
      <c r="G592" s="59" t="s">
        <v>2054</v>
      </c>
    </row>
    <row r="593" spans="1:7" x14ac:dyDescent="0.25">
      <c r="A593" s="57" t="str">
        <f t="shared" si="93"/>
        <v>2.01.05.01.02.02.07.006   TOP IMAGEM</v>
      </c>
      <c r="C593" s="57" t="s">
        <v>1625</v>
      </c>
      <c r="D593" s="58" t="s">
        <v>1625</v>
      </c>
      <c r="E593" s="57" t="s">
        <v>1626</v>
      </c>
      <c r="F593" s="59" t="s">
        <v>32</v>
      </c>
      <c r="G593" s="59" t="s">
        <v>2054</v>
      </c>
    </row>
    <row r="594" spans="1:7" x14ac:dyDescent="0.25">
      <c r="A594" s="57" t="str">
        <f t="shared" ref="A594:A605" si="94">C594&amp;"   "&amp;E594</f>
        <v>2.01.05.01.02.03.01.001   CENTRO DE RESPONSABILIDADE GERAL - HSL</v>
      </c>
      <c r="C594" s="57" t="s">
        <v>1627</v>
      </c>
      <c r="D594" s="58" t="s">
        <v>1629</v>
      </c>
      <c r="E594" s="57" t="s">
        <v>1628</v>
      </c>
      <c r="F594" s="59" t="s">
        <v>32</v>
      </c>
      <c r="G594" s="59" t="s">
        <v>2054</v>
      </c>
    </row>
    <row r="595" spans="1:7" x14ac:dyDescent="0.25">
      <c r="A595" s="57" t="str">
        <f t="shared" si="94"/>
        <v>2.01.05.01.02.03.01.002   CONTRATO DE MUTUO DE DINHEIRO - CAIXA HOSPITAIS</v>
      </c>
      <c r="C595" s="57" t="s">
        <v>1630</v>
      </c>
      <c r="D595" s="58" t="s">
        <v>1632</v>
      </c>
      <c r="E595" s="57" t="s">
        <v>1631</v>
      </c>
      <c r="F595" s="59" t="s">
        <v>32</v>
      </c>
      <c r="G595" s="59" t="s">
        <v>2054</v>
      </c>
    </row>
    <row r="596" spans="1:7" x14ac:dyDescent="0.25">
      <c r="A596" s="57" t="str">
        <f t="shared" si="94"/>
        <v>2.01.05.01.02.03.01.003   OBRA UNIDADE PEDIATRIA</v>
      </c>
      <c r="C596" s="57" t="s">
        <v>1633</v>
      </c>
      <c r="D596" s="58" t="s">
        <v>1635</v>
      </c>
      <c r="E596" s="57" t="s">
        <v>1634</v>
      </c>
      <c r="F596" s="59" t="s">
        <v>32</v>
      </c>
      <c r="G596" s="59" t="s">
        <v>2054</v>
      </c>
    </row>
    <row r="597" spans="1:7" x14ac:dyDescent="0.25">
      <c r="A597" s="57" t="str">
        <f t="shared" si="94"/>
        <v>2.01.05.01.02.03.01.004   PLANO GERENCIAMENTO RESÍDUOS SERV. SAÚDE</v>
      </c>
      <c r="C597" s="57" t="s">
        <v>1636</v>
      </c>
      <c r="D597" s="58" t="s">
        <v>1636</v>
      </c>
      <c r="E597" s="57" t="s">
        <v>1637</v>
      </c>
      <c r="F597" s="59" t="s">
        <v>32</v>
      </c>
      <c r="G597" s="59" t="s">
        <v>2054</v>
      </c>
    </row>
    <row r="598" spans="1:7" x14ac:dyDescent="0.25">
      <c r="A598" s="57" t="str">
        <f t="shared" si="94"/>
        <v>2.01.05.01.02.03.01.005   HOSPITAL SENTINELA</v>
      </c>
      <c r="C598" s="57" t="s">
        <v>1638</v>
      </c>
      <c r="D598" s="58" t="s">
        <v>1638</v>
      </c>
      <c r="E598" s="57" t="s">
        <v>1639</v>
      </c>
      <c r="F598" s="59" t="s">
        <v>32</v>
      </c>
      <c r="G598" s="59" t="s">
        <v>2054</v>
      </c>
    </row>
    <row r="599" spans="1:7" x14ac:dyDescent="0.25">
      <c r="A599" s="57" t="str">
        <f t="shared" si="94"/>
        <v>2.01.05.01.02.03.01.006   OBRA HEMODINÂMICA</v>
      </c>
      <c r="C599" s="57" t="s">
        <v>1640</v>
      </c>
      <c r="D599" s="58" t="s">
        <v>1642</v>
      </c>
      <c r="E599" s="57" t="s">
        <v>1641</v>
      </c>
      <c r="F599" s="59" t="s">
        <v>32</v>
      </c>
      <c r="G599" s="59" t="s">
        <v>2054</v>
      </c>
    </row>
    <row r="600" spans="1:7" x14ac:dyDescent="0.25">
      <c r="A600" s="57" t="str">
        <f t="shared" si="94"/>
        <v>2.01.05.01.02.03.01.007   OBRA REFORMA DA RECEPCAO</v>
      </c>
      <c r="C600" s="57" t="s">
        <v>2186</v>
      </c>
      <c r="D600" s="58" t="s">
        <v>2187</v>
      </c>
      <c r="E600" s="57" t="s">
        <v>2188</v>
      </c>
      <c r="F600" s="59" t="s">
        <v>32</v>
      </c>
      <c r="G600" s="59" t="s">
        <v>2054</v>
      </c>
    </row>
    <row r="601" spans="1:7" x14ac:dyDescent="0.25">
      <c r="A601" s="57" t="str">
        <f t="shared" si="94"/>
        <v>2.01.05.01.02.03.01.008   OBRA PRONTO ATENDIMENTO DE OBSTETRÍCIA</v>
      </c>
      <c r="C601" s="57" t="s">
        <v>2189</v>
      </c>
      <c r="D601" s="58" t="s">
        <v>2189</v>
      </c>
      <c r="E601" s="57" t="s">
        <v>2190</v>
      </c>
      <c r="F601" s="59" t="s">
        <v>32</v>
      </c>
      <c r="G601" s="59" t="s">
        <v>2054</v>
      </c>
    </row>
    <row r="602" spans="1:7" x14ac:dyDescent="0.25">
      <c r="A602" s="57" t="str">
        <f t="shared" si="94"/>
        <v>2.01.05.01.02.03.01.009   OBRA CONFORTO MÉDICO</v>
      </c>
      <c r="C602" s="57" t="s">
        <v>2191</v>
      </c>
      <c r="D602" s="58" t="s">
        <v>2191</v>
      </c>
      <c r="E602" s="57" t="s">
        <v>2192</v>
      </c>
      <c r="F602" s="59" t="s">
        <v>32</v>
      </c>
      <c r="G602" s="59" t="s">
        <v>2054</v>
      </c>
    </row>
    <row r="603" spans="1:7" x14ac:dyDescent="0.25">
      <c r="A603" s="57" t="str">
        <f t="shared" si="94"/>
        <v>2.01.05.01.02.03.01.010   OBRA DO DEPÓSITO DO HSL</v>
      </c>
      <c r="C603" s="57" t="s">
        <v>2193</v>
      </c>
      <c r="D603" s="58" t="s">
        <v>2193</v>
      </c>
      <c r="E603" s="57" t="s">
        <v>2194</v>
      </c>
      <c r="F603" s="59" t="s">
        <v>32</v>
      </c>
      <c r="G603" s="59" t="s">
        <v>2054</v>
      </c>
    </row>
    <row r="604" spans="1:7" x14ac:dyDescent="0.25">
      <c r="A604" s="57" t="str">
        <f t="shared" si="94"/>
        <v>2.01.05.01.02.03.01.011   OBRA DO LACTÁRIO</v>
      </c>
      <c r="C604" s="57" t="s">
        <v>2195</v>
      </c>
      <c r="D604" s="58" t="s">
        <v>2195</v>
      </c>
      <c r="E604" s="57" t="s">
        <v>2196</v>
      </c>
      <c r="F604" s="59" t="s">
        <v>32</v>
      </c>
      <c r="G604" s="59" t="s">
        <v>2054</v>
      </c>
    </row>
    <row r="605" spans="1:7" x14ac:dyDescent="0.25">
      <c r="A605" s="57" t="str">
        <f t="shared" si="94"/>
        <v>2.01.05.01.02.03.01.012   OBRA DAS SALAS DE AULA</v>
      </c>
      <c r="C605" s="57" t="s">
        <v>2197</v>
      </c>
      <c r="D605" s="58">
        <v>2785</v>
      </c>
      <c r="E605" s="57" t="s">
        <v>2198</v>
      </c>
      <c r="F605" s="59" t="s">
        <v>32</v>
      </c>
      <c r="G605" s="59" t="s">
        <v>2054</v>
      </c>
    </row>
    <row r="606" spans="1:7" x14ac:dyDescent="0.25">
      <c r="A606" s="57" t="str">
        <f t="shared" ref="A606:A609" si="95">C606&amp;"   "&amp;E606</f>
        <v>2.01.06.01.01.01.02.001   CONTROLADORIA - ADM. GERAL</v>
      </c>
      <c r="C606" s="57" t="s">
        <v>1643</v>
      </c>
      <c r="D606" s="58" t="s">
        <v>1643</v>
      </c>
      <c r="E606" s="57" t="s">
        <v>1644</v>
      </c>
      <c r="F606" s="59" t="s">
        <v>32</v>
      </c>
      <c r="G606" s="59" t="s">
        <v>2054</v>
      </c>
    </row>
    <row r="607" spans="1:7" x14ac:dyDescent="0.25">
      <c r="A607" s="57" t="str">
        <f t="shared" si="95"/>
        <v>2.01.06.01.01.01.02.004   CON - CONTRATOS E CONVÊNIOS</v>
      </c>
      <c r="C607" s="57" t="s">
        <v>1645</v>
      </c>
      <c r="D607" s="58" t="s">
        <v>1646</v>
      </c>
      <c r="E607" s="57" t="s">
        <v>61</v>
      </c>
      <c r="F607" s="59" t="s">
        <v>32</v>
      </c>
      <c r="G607" s="59" t="s">
        <v>2054</v>
      </c>
    </row>
    <row r="608" spans="1:7" x14ac:dyDescent="0.25">
      <c r="A608" s="57" t="str">
        <f t="shared" si="95"/>
        <v>2.01.06.01.01.01.02.005   CON - CONTABILIDADE SOCIETÁRIA</v>
      </c>
      <c r="C608" s="57" t="s">
        <v>1647</v>
      </c>
      <c r="D608" s="58" t="s">
        <v>1648</v>
      </c>
      <c r="E608" s="57" t="s">
        <v>64</v>
      </c>
      <c r="F608" s="59" t="s">
        <v>32</v>
      </c>
      <c r="G608" s="59" t="s">
        <v>2054</v>
      </c>
    </row>
    <row r="609" spans="1:7" x14ac:dyDescent="0.25">
      <c r="A609" s="57" t="str">
        <f t="shared" si="95"/>
        <v>2.01.06.01.01.01.02.006   CON - CONTABILIDADE FISCAL / FATURAMENTO</v>
      </c>
      <c r="C609" s="57" t="s">
        <v>1649</v>
      </c>
      <c r="D609" s="58" t="s">
        <v>1650</v>
      </c>
      <c r="E609" s="57" t="s">
        <v>67</v>
      </c>
      <c r="F609" s="59" t="s">
        <v>32</v>
      </c>
      <c r="G609" s="59" t="s">
        <v>2054</v>
      </c>
    </row>
    <row r="610" spans="1:7" x14ac:dyDescent="0.25">
      <c r="A610" s="57" t="str">
        <f t="shared" ref="A610:A621" si="96">C610&amp;"   "&amp;E610</f>
        <v>2.01.06.01.01.01.03.001   DRH - DIREÇÃO GERAL</v>
      </c>
      <c r="C610" s="57" t="s">
        <v>1651</v>
      </c>
      <c r="D610" s="58" t="s">
        <v>1651</v>
      </c>
      <c r="E610" s="57" t="s">
        <v>1652</v>
      </c>
      <c r="F610" s="59" t="s">
        <v>32</v>
      </c>
      <c r="G610" s="59" t="s">
        <v>2054</v>
      </c>
    </row>
    <row r="611" spans="1:7" x14ac:dyDescent="0.25">
      <c r="A611" s="57" t="str">
        <f t="shared" si="96"/>
        <v>2.01.06.01.01.01.03.002   DRH - FOLHA DE PAGAMENTO</v>
      </c>
      <c r="C611" s="57" t="s">
        <v>1653</v>
      </c>
      <c r="D611" s="58" t="s">
        <v>1654</v>
      </c>
      <c r="E611" s="57" t="s">
        <v>81</v>
      </c>
      <c r="F611" s="59" t="s">
        <v>32</v>
      </c>
      <c r="G611" s="59" t="s">
        <v>2054</v>
      </c>
    </row>
    <row r="612" spans="1:7" x14ac:dyDescent="0.25">
      <c r="A612" s="57" t="str">
        <f t="shared" si="96"/>
        <v>2.01.06.01.01.01.03.003   DRH - BENEFÍCIOS</v>
      </c>
      <c r="C612" s="57" t="s">
        <v>1655</v>
      </c>
      <c r="D612" s="58" t="s">
        <v>1656</v>
      </c>
      <c r="E612" s="57" t="s">
        <v>83</v>
      </c>
      <c r="F612" s="59" t="s">
        <v>32</v>
      </c>
      <c r="G612" s="59" t="s">
        <v>2054</v>
      </c>
    </row>
    <row r="613" spans="1:7" x14ac:dyDescent="0.25">
      <c r="A613" s="57" t="str">
        <f t="shared" si="96"/>
        <v>2.01.06.01.01.01.03.004   DRH - CARGOS E SALÁRIOS</v>
      </c>
      <c r="C613" s="57" t="s">
        <v>1657</v>
      </c>
      <c r="D613" s="58" t="s">
        <v>1657</v>
      </c>
      <c r="E613" s="57" t="s">
        <v>86</v>
      </c>
      <c r="F613" s="59" t="s">
        <v>32</v>
      </c>
      <c r="G613" s="59" t="s">
        <v>2054</v>
      </c>
    </row>
    <row r="614" spans="1:7" x14ac:dyDescent="0.25">
      <c r="A614" s="57" t="str">
        <f t="shared" si="96"/>
        <v>2.01.06.01.01.01.03.005   DRH - ADM. DE PESSOAL</v>
      </c>
      <c r="C614" s="57" t="s">
        <v>1658</v>
      </c>
      <c r="D614" s="58" t="s">
        <v>1659</v>
      </c>
      <c r="E614" s="57" t="s">
        <v>89</v>
      </c>
      <c r="F614" s="59" t="s">
        <v>32</v>
      </c>
      <c r="G614" s="59" t="s">
        <v>2054</v>
      </c>
    </row>
    <row r="615" spans="1:7" x14ac:dyDescent="0.25">
      <c r="A615" s="57" t="str">
        <f t="shared" si="96"/>
        <v>2.01.06.01.01.01.03.006   DRH - CADASTRO ACADÊMICO</v>
      </c>
      <c r="C615" s="57" t="s">
        <v>1660</v>
      </c>
      <c r="D615" s="58" t="s">
        <v>1661</v>
      </c>
      <c r="E615" s="57" t="s">
        <v>92</v>
      </c>
      <c r="F615" s="59" t="s">
        <v>32</v>
      </c>
      <c r="G615" s="59" t="s">
        <v>2054</v>
      </c>
    </row>
    <row r="616" spans="1:7" x14ac:dyDescent="0.25">
      <c r="A616" s="57" t="str">
        <f t="shared" si="96"/>
        <v>2.01.06.01.01.01.03.007   DRH - RECRUTAMENTO, SELEÇÃO E DESENVOLVIMENTO</v>
      </c>
      <c r="C616" s="57" t="s">
        <v>1662</v>
      </c>
      <c r="D616" s="58" t="s">
        <v>1664</v>
      </c>
      <c r="E616" s="57" t="s">
        <v>1663</v>
      </c>
      <c r="F616" s="59" t="s">
        <v>32</v>
      </c>
      <c r="G616" s="59" t="s">
        <v>2054</v>
      </c>
    </row>
    <row r="617" spans="1:7" x14ac:dyDescent="0.25">
      <c r="A617" s="57" t="str">
        <f t="shared" si="96"/>
        <v>2.01.06.01.01.01.03.008   DRH - APOIO E ASSESSORIA</v>
      </c>
      <c r="C617" s="57" t="s">
        <v>1665</v>
      </c>
      <c r="D617" s="58" t="s">
        <v>1665</v>
      </c>
      <c r="E617" s="57" t="s">
        <v>98</v>
      </c>
      <c r="F617" s="59" t="s">
        <v>32</v>
      </c>
      <c r="G617" s="59" t="s">
        <v>2054</v>
      </c>
    </row>
    <row r="618" spans="1:7" x14ac:dyDescent="0.25">
      <c r="A618" s="57" t="str">
        <f t="shared" si="96"/>
        <v>2.01.06.01.01.01.03.009   DRH - SESMT</v>
      </c>
      <c r="C618" s="57" t="s">
        <v>1666</v>
      </c>
      <c r="D618" s="58" t="s">
        <v>1667</v>
      </c>
      <c r="E618" s="57" t="s">
        <v>101</v>
      </c>
      <c r="F618" s="59" t="s">
        <v>32</v>
      </c>
      <c r="G618" s="59" t="s">
        <v>2054</v>
      </c>
    </row>
    <row r="619" spans="1:7" x14ac:dyDescent="0.25">
      <c r="A619" s="57" t="str">
        <f t="shared" si="96"/>
        <v>2.01.06.01.01.01.03.010   DRH - AMBULATÓRIO MÉDICO</v>
      </c>
      <c r="C619" s="57" t="s">
        <v>1668</v>
      </c>
      <c r="D619" s="58" t="s">
        <v>1669</v>
      </c>
      <c r="E619" s="57" t="s">
        <v>104</v>
      </c>
      <c r="F619" s="59" t="s">
        <v>32</v>
      </c>
      <c r="G619" s="59" t="s">
        <v>2054</v>
      </c>
    </row>
    <row r="620" spans="1:7" x14ac:dyDescent="0.25">
      <c r="A620" s="57" t="str">
        <f t="shared" si="96"/>
        <v>2.01.06.01.01.01.03.011   DRH - CIPA - COMISSÃO INTERNA DE PREVENÇÃO DE ACIDENTES</v>
      </c>
      <c r="C620" s="57" t="s">
        <v>1670</v>
      </c>
      <c r="D620" s="58" t="s">
        <v>1671</v>
      </c>
      <c r="E620" s="57" t="s">
        <v>107</v>
      </c>
      <c r="F620" s="59" t="s">
        <v>32</v>
      </c>
      <c r="G620" s="59" t="s">
        <v>2054</v>
      </c>
    </row>
    <row r="621" spans="1:7" x14ac:dyDescent="0.25">
      <c r="A621" s="57" t="str">
        <f t="shared" si="96"/>
        <v>2.01.06.01.01.01.03.012   DRH - TREINAMENTO E DESENVOLVIMENTO</v>
      </c>
      <c r="C621" s="57" t="s">
        <v>1672</v>
      </c>
      <c r="D621" s="58" t="s">
        <v>1672</v>
      </c>
      <c r="E621" s="57" t="s">
        <v>110</v>
      </c>
      <c r="F621" s="59" t="s">
        <v>32</v>
      </c>
      <c r="G621" s="59" t="s">
        <v>2054</v>
      </c>
    </row>
    <row r="622" spans="1:7" x14ac:dyDescent="0.25">
      <c r="A622" s="57" t="str">
        <f t="shared" ref="A622:A629" si="97">C622&amp;"   "&amp;E622</f>
        <v>2.01.06.01.01.01.04.001   DSAS - DIREÇÃO GERAL</v>
      </c>
      <c r="C622" s="57" t="s">
        <v>1673</v>
      </c>
      <c r="D622" s="58" t="s">
        <v>1673</v>
      </c>
      <c r="E622" s="57" t="s">
        <v>1674</v>
      </c>
      <c r="F622" s="59" t="s">
        <v>32</v>
      </c>
      <c r="G622" s="59" t="s">
        <v>2054</v>
      </c>
    </row>
    <row r="623" spans="1:7" x14ac:dyDescent="0.25">
      <c r="A623" s="57" t="str">
        <f t="shared" si="97"/>
        <v>2.01.06.01.01.01.04.002   DSAS - COMPRAS</v>
      </c>
      <c r="C623" s="57" t="s">
        <v>1675</v>
      </c>
      <c r="D623" s="58" t="s">
        <v>1676</v>
      </c>
      <c r="E623" s="57" t="s">
        <v>116</v>
      </c>
      <c r="F623" s="59" t="s">
        <v>32</v>
      </c>
      <c r="G623" s="59" t="s">
        <v>2054</v>
      </c>
    </row>
    <row r="624" spans="1:7" x14ac:dyDescent="0.25">
      <c r="A624" s="57" t="str">
        <f t="shared" si="97"/>
        <v>2.01.06.01.01.01.04.004   DSAS - MANUTENÇÃO</v>
      </c>
      <c r="C624" s="57" t="s">
        <v>1677</v>
      </c>
      <c r="D624" s="58" t="s">
        <v>1678</v>
      </c>
      <c r="E624" s="57" t="s">
        <v>2061</v>
      </c>
      <c r="F624" s="59" t="s">
        <v>32</v>
      </c>
      <c r="G624" s="59" t="s">
        <v>2054</v>
      </c>
    </row>
    <row r="625" spans="1:7" x14ac:dyDescent="0.25">
      <c r="A625" s="57" t="str">
        <f t="shared" si="97"/>
        <v>2.01.06.01.01.01.04.005   DSAS - CENTRAL DE CÓPIAS - CCMB</v>
      </c>
      <c r="C625" s="57" t="s">
        <v>1679</v>
      </c>
      <c r="D625" s="58" t="s">
        <v>1681</v>
      </c>
      <c r="E625" s="57" t="s">
        <v>1680</v>
      </c>
      <c r="F625" s="59" t="s">
        <v>32</v>
      </c>
      <c r="G625" s="59" t="s">
        <v>2054</v>
      </c>
    </row>
    <row r="626" spans="1:7" x14ac:dyDescent="0.25">
      <c r="A626" s="57" t="str">
        <f t="shared" si="97"/>
        <v>2.01.06.01.01.01.04.006   DSAS - TRANSPORTE</v>
      </c>
      <c r="C626" s="57" t="s">
        <v>1682</v>
      </c>
      <c r="D626" s="58" t="s">
        <v>1682</v>
      </c>
      <c r="E626" s="57" t="s">
        <v>127</v>
      </c>
      <c r="F626" s="59" t="s">
        <v>32</v>
      </c>
      <c r="G626" s="59" t="s">
        <v>2054</v>
      </c>
    </row>
    <row r="627" spans="1:7" x14ac:dyDescent="0.25">
      <c r="A627" s="57" t="str">
        <f t="shared" si="97"/>
        <v>2.01.06.01.01.01.04.007   DSAS - LIMPEZA E CONSERVAÇÃO</v>
      </c>
      <c r="C627" s="57" t="s">
        <v>1683</v>
      </c>
      <c r="D627" s="58" t="s">
        <v>1684</v>
      </c>
      <c r="E627" s="57" t="s">
        <v>130</v>
      </c>
      <c r="F627" s="59" t="s">
        <v>32</v>
      </c>
      <c r="G627" s="59" t="s">
        <v>2054</v>
      </c>
    </row>
    <row r="628" spans="1:7" x14ac:dyDescent="0.25">
      <c r="A628" s="57" t="str">
        <f t="shared" si="97"/>
        <v>2.01.06.01.01.01.04.009   DSAS - ZELADORIA</v>
      </c>
      <c r="C628" s="57" t="s">
        <v>1685</v>
      </c>
      <c r="D628" s="58" t="s">
        <v>1685</v>
      </c>
      <c r="E628" s="57" t="s">
        <v>136</v>
      </c>
      <c r="F628" s="59" t="s">
        <v>32</v>
      </c>
      <c r="G628" s="59" t="s">
        <v>2054</v>
      </c>
    </row>
    <row r="629" spans="1:7" x14ac:dyDescent="0.25">
      <c r="A629" s="57" t="str">
        <f t="shared" si="97"/>
        <v>2.01.06.01.01.01.04.010   DSAS - COPA</v>
      </c>
      <c r="C629" s="57" t="s">
        <v>1686</v>
      </c>
      <c r="D629" s="58" t="s">
        <v>1687</v>
      </c>
      <c r="E629" s="57" t="s">
        <v>139</v>
      </c>
      <c r="F629" s="59" t="s">
        <v>32</v>
      </c>
      <c r="G629" s="59" t="s">
        <v>2054</v>
      </c>
    </row>
    <row r="630" spans="1:7" x14ac:dyDescent="0.25">
      <c r="A630" s="57" t="str">
        <f t="shared" ref="A630:A637" si="98">C630&amp;"   "&amp;E630</f>
        <v>2.01.06.01.01.01.05.001   DTI - DIREÇÃO GERAL</v>
      </c>
      <c r="C630" s="57" t="s">
        <v>1688</v>
      </c>
      <c r="D630" s="58" t="s">
        <v>1688</v>
      </c>
      <c r="E630" s="57" t="s">
        <v>1689</v>
      </c>
      <c r="F630" s="59" t="s">
        <v>32</v>
      </c>
      <c r="G630" s="59" t="s">
        <v>2054</v>
      </c>
    </row>
    <row r="631" spans="1:7" x14ac:dyDescent="0.25">
      <c r="A631" s="57" t="str">
        <f t="shared" si="98"/>
        <v>2.01.06.01.01.01.05.002   DTI - SUPORTE</v>
      </c>
      <c r="C631" s="57" t="s">
        <v>1690</v>
      </c>
      <c r="D631" s="58" t="s">
        <v>1691</v>
      </c>
      <c r="E631" s="57" t="s">
        <v>145</v>
      </c>
      <c r="F631" s="59" t="s">
        <v>32</v>
      </c>
      <c r="G631" s="59" t="s">
        <v>2054</v>
      </c>
    </row>
    <row r="632" spans="1:7" x14ac:dyDescent="0.25">
      <c r="A632" s="57" t="str">
        <f t="shared" si="98"/>
        <v>2.01.06.01.01.01.05.003   DTI - REDES</v>
      </c>
      <c r="C632" s="57" t="s">
        <v>1692</v>
      </c>
      <c r="D632" s="58" t="s">
        <v>1693</v>
      </c>
      <c r="E632" s="57" t="s">
        <v>148</v>
      </c>
      <c r="F632" s="59" t="s">
        <v>32</v>
      </c>
      <c r="G632" s="59" t="s">
        <v>2054</v>
      </c>
    </row>
    <row r="633" spans="1:7" x14ac:dyDescent="0.25">
      <c r="A633" s="57" t="str">
        <f t="shared" si="98"/>
        <v>2.01.06.01.01.01.05.004   DTI - LABORÁTORIOS</v>
      </c>
      <c r="C633" s="57" t="s">
        <v>1694</v>
      </c>
      <c r="D633" s="58" t="s">
        <v>1695</v>
      </c>
      <c r="E633" s="57" t="s">
        <v>151</v>
      </c>
      <c r="F633" s="59" t="s">
        <v>32</v>
      </c>
      <c r="G633" s="59" t="s">
        <v>2054</v>
      </c>
    </row>
    <row r="634" spans="1:7" x14ac:dyDescent="0.25">
      <c r="A634" s="57" t="str">
        <f t="shared" si="98"/>
        <v>2.01.06.01.01.01.05.005   DTI - DESENVOLVIMENTO</v>
      </c>
      <c r="C634" s="57" t="s">
        <v>1696</v>
      </c>
      <c r="D634" s="58" t="s">
        <v>1697</v>
      </c>
      <c r="E634" s="57" t="s">
        <v>154</v>
      </c>
      <c r="F634" s="59" t="s">
        <v>32</v>
      </c>
      <c r="G634" s="59" t="s">
        <v>2054</v>
      </c>
    </row>
    <row r="635" spans="1:7" x14ac:dyDescent="0.25">
      <c r="A635" s="57" t="str">
        <f t="shared" si="98"/>
        <v>2.01.06.01.01.01.05.006   DTI - MIDIAS DIGITAIS</v>
      </c>
      <c r="C635" s="57" t="s">
        <v>2199</v>
      </c>
      <c r="D635" s="58" t="s">
        <v>2200</v>
      </c>
      <c r="E635" s="57" t="s">
        <v>2201</v>
      </c>
      <c r="F635" s="59" t="s">
        <v>32</v>
      </c>
      <c r="G635" s="59" t="s">
        <v>2054</v>
      </c>
    </row>
    <row r="636" spans="1:7" x14ac:dyDescent="0.25">
      <c r="A636" s="57" t="str">
        <f t="shared" si="98"/>
        <v>2.01.06.01.01.01.05.007   DTI - TELEFONIA</v>
      </c>
      <c r="C636" s="57" t="s">
        <v>1698</v>
      </c>
      <c r="D636" s="58" t="s">
        <v>1699</v>
      </c>
      <c r="E636" s="57" t="s">
        <v>160</v>
      </c>
      <c r="F636" s="59" t="s">
        <v>32</v>
      </c>
      <c r="G636" s="59" t="s">
        <v>2054</v>
      </c>
    </row>
    <row r="637" spans="1:7" x14ac:dyDescent="0.25">
      <c r="A637" s="57" t="str">
        <f t="shared" si="98"/>
        <v>2.01.06.01.01.01.05.008   DTI - AUDIO VISUAL</v>
      </c>
      <c r="C637" s="57" t="s">
        <v>1700</v>
      </c>
      <c r="D637" s="58" t="s">
        <v>1701</v>
      </c>
      <c r="E637" s="57" t="s">
        <v>163</v>
      </c>
      <c r="F637" s="59" t="s">
        <v>32</v>
      </c>
      <c r="G637" s="59" t="s">
        <v>2054</v>
      </c>
    </row>
    <row r="638" spans="1:7" x14ac:dyDescent="0.25">
      <c r="A638" s="57" t="str">
        <f>C638&amp;"   "&amp;E638</f>
        <v>2.01.06.01.01.01.07.001   AJ - ADM. CONSULTORIA JURÍDICA</v>
      </c>
      <c r="C638" s="57" t="s">
        <v>1702</v>
      </c>
      <c r="D638" s="58" t="s">
        <v>1703</v>
      </c>
      <c r="E638" s="57" t="s">
        <v>178</v>
      </c>
      <c r="F638" s="59" t="s">
        <v>32</v>
      </c>
      <c r="G638" s="59" t="s">
        <v>2054</v>
      </c>
    </row>
    <row r="639" spans="1:7" x14ac:dyDescent="0.25">
      <c r="A639" s="57" t="str">
        <f>C639&amp;"   "&amp;E639</f>
        <v>2.01.06.01.01.01.08.001   RESIDÊNCIA MÉDICA</v>
      </c>
      <c r="C639" s="57" t="s">
        <v>1705</v>
      </c>
      <c r="D639" s="58" t="s">
        <v>1705</v>
      </c>
      <c r="E639" s="57" t="s">
        <v>1704</v>
      </c>
      <c r="F639" s="59" t="s">
        <v>32</v>
      </c>
      <c r="G639" s="59" t="s">
        <v>2054</v>
      </c>
    </row>
    <row r="640" spans="1:7" x14ac:dyDescent="0.25">
      <c r="A640" s="57" t="str">
        <f t="shared" ref="A640:A643" si="99">C640&amp;"   "&amp;E640</f>
        <v>2.01.06.01.01.01.09.001   GF - GERÊNCIA FINANCEIRA</v>
      </c>
      <c r="C640" s="57" t="s">
        <v>1706</v>
      </c>
      <c r="D640" s="58" t="s">
        <v>1706</v>
      </c>
      <c r="E640" s="57" t="s">
        <v>1707</v>
      </c>
      <c r="F640" s="59" t="s">
        <v>32</v>
      </c>
      <c r="G640" s="59" t="s">
        <v>2054</v>
      </c>
    </row>
    <row r="641" spans="1:7" x14ac:dyDescent="0.25">
      <c r="A641" s="57" t="str">
        <f t="shared" si="99"/>
        <v>2.01.06.01.01.01.09.002   GF - CONTROLE BANCÁRIO</v>
      </c>
      <c r="C641" s="57" t="s">
        <v>1708</v>
      </c>
      <c r="D641" s="58" t="s">
        <v>1709</v>
      </c>
      <c r="E641" s="57" t="s">
        <v>202</v>
      </c>
      <c r="F641" s="59" t="s">
        <v>32</v>
      </c>
      <c r="G641" s="59" t="s">
        <v>2054</v>
      </c>
    </row>
    <row r="642" spans="1:7" x14ac:dyDescent="0.25">
      <c r="A642" s="57" t="str">
        <f t="shared" si="99"/>
        <v>2.01.06.01.01.01.09.003   GF - CONTAS A PAGAR</v>
      </c>
      <c r="C642" s="57" t="s">
        <v>1710</v>
      </c>
      <c r="D642" s="58" t="s">
        <v>1711</v>
      </c>
      <c r="E642" s="57" t="s">
        <v>205</v>
      </c>
      <c r="F642" s="59" t="s">
        <v>32</v>
      </c>
      <c r="G642" s="59" t="s">
        <v>2054</v>
      </c>
    </row>
    <row r="643" spans="1:7" x14ac:dyDescent="0.25">
      <c r="A643" s="57" t="str">
        <f t="shared" si="99"/>
        <v>2.01.06.01.01.01.09.004   GF - TESOURARIA</v>
      </c>
      <c r="C643" s="57" t="s">
        <v>1712</v>
      </c>
      <c r="D643" s="58" t="s">
        <v>1713</v>
      </c>
      <c r="E643" s="57" t="s">
        <v>208</v>
      </c>
      <c r="F643" s="59" t="s">
        <v>32</v>
      </c>
      <c r="G643" s="59" t="s">
        <v>2054</v>
      </c>
    </row>
    <row r="644" spans="1:7" x14ac:dyDescent="0.25">
      <c r="A644" s="57" t="str">
        <f>C644&amp;"   "&amp;E644</f>
        <v>2.01.06.01.01.01.10.003   SAE - ATENDIMENTO</v>
      </c>
      <c r="C644" s="57" t="s">
        <v>1714</v>
      </c>
      <c r="D644" s="58" t="s">
        <v>1715</v>
      </c>
      <c r="E644" s="57" t="s">
        <v>217</v>
      </c>
      <c r="F644" s="59" t="s">
        <v>32</v>
      </c>
      <c r="G644" s="59" t="s">
        <v>2054</v>
      </c>
    </row>
    <row r="645" spans="1:7" x14ac:dyDescent="0.25">
      <c r="A645" s="57" t="str">
        <f t="shared" ref="A645:A649" si="100">C645&amp;"   "&amp;E645</f>
        <v>2.01.06.01.01.01.11.001   CR - CONTAS A RECEBER</v>
      </c>
      <c r="C645" s="57" t="s">
        <v>1716</v>
      </c>
      <c r="D645" s="58" t="s">
        <v>1716</v>
      </c>
      <c r="E645" s="57" t="s">
        <v>1717</v>
      </c>
      <c r="F645" s="59" t="s">
        <v>32</v>
      </c>
      <c r="G645" s="59" t="s">
        <v>2054</v>
      </c>
    </row>
    <row r="646" spans="1:7" x14ac:dyDescent="0.25">
      <c r="A646" s="57" t="str">
        <f t="shared" si="100"/>
        <v>2.01.06.01.01.01.11.002   CR - CRÉDITO E COBRANÇA</v>
      </c>
      <c r="C646" s="57" t="s">
        <v>1718</v>
      </c>
      <c r="D646" s="58" t="s">
        <v>1719</v>
      </c>
      <c r="E646" s="57" t="s">
        <v>226</v>
      </c>
      <c r="F646" s="59" t="s">
        <v>32</v>
      </c>
      <c r="G646" s="59" t="s">
        <v>2054</v>
      </c>
    </row>
    <row r="647" spans="1:7" x14ac:dyDescent="0.25">
      <c r="A647" s="57" t="str">
        <f t="shared" si="100"/>
        <v>2.01.06.01.01.01.11.003   CR - BOLSAS E MENSALIDADES</v>
      </c>
      <c r="C647" s="57" t="s">
        <v>1720</v>
      </c>
      <c r="D647" s="58" t="s">
        <v>1722</v>
      </c>
      <c r="E647" s="57" t="s">
        <v>1721</v>
      </c>
      <c r="F647" s="59" t="s">
        <v>32</v>
      </c>
      <c r="G647" s="59" t="s">
        <v>2054</v>
      </c>
    </row>
    <row r="648" spans="1:7" x14ac:dyDescent="0.25">
      <c r="A648" s="57" t="str">
        <f t="shared" si="100"/>
        <v>2.01.06.01.01.01.11.004   CR - CONTROLE DE RECEBIMENTOS</v>
      </c>
      <c r="C648" s="57" t="s">
        <v>1723</v>
      </c>
      <c r="D648" s="58" t="s">
        <v>1724</v>
      </c>
      <c r="E648" s="57" t="s">
        <v>232</v>
      </c>
      <c r="F648" s="59" t="s">
        <v>32</v>
      </c>
      <c r="G648" s="59" t="s">
        <v>2054</v>
      </c>
    </row>
    <row r="649" spans="1:7" x14ac:dyDescent="0.25">
      <c r="A649" s="57" t="str">
        <f t="shared" si="100"/>
        <v>2.01.06.01.01.01.11.005   CR - OUTRAS CONTAS A RECEBER</v>
      </c>
      <c r="C649" s="57" t="s">
        <v>1725</v>
      </c>
      <c r="D649" s="58" t="s">
        <v>1726</v>
      </c>
      <c r="E649" s="57" t="s">
        <v>235</v>
      </c>
      <c r="F649" s="59" t="s">
        <v>32</v>
      </c>
      <c r="G649" s="59" t="s">
        <v>2054</v>
      </c>
    </row>
    <row r="650" spans="1:7" x14ac:dyDescent="0.25">
      <c r="A650" s="57" t="str">
        <f>C650&amp;"   "&amp;E650</f>
        <v>2.01.06.02.01.02.10.001   COMITE DE ÉTICA EM PESQUISAS</v>
      </c>
      <c r="C650" s="57" t="s">
        <v>1727</v>
      </c>
      <c r="D650" s="58" t="s">
        <v>1729</v>
      </c>
      <c r="E650" s="57" t="s">
        <v>1728</v>
      </c>
      <c r="F650" s="59" t="s">
        <v>32</v>
      </c>
      <c r="G650" s="59" t="s">
        <v>2054</v>
      </c>
    </row>
    <row r="651" spans="1:7" x14ac:dyDescent="0.25">
      <c r="A651" s="57" t="str">
        <f t="shared" ref="A651:A660" si="101">C651&amp;"   "&amp;E651</f>
        <v>2.01.06.02.01.03.01.001   CONV - PROMED</v>
      </c>
      <c r="C651" s="57" t="s">
        <v>1730</v>
      </c>
      <c r="D651" s="58" t="s">
        <v>1732</v>
      </c>
      <c r="E651" s="57" t="s">
        <v>1731</v>
      </c>
      <c r="F651" s="59" t="s">
        <v>32</v>
      </c>
      <c r="G651" s="59" t="s">
        <v>2054</v>
      </c>
    </row>
    <row r="652" spans="1:7" x14ac:dyDescent="0.25">
      <c r="A652" s="57" t="str">
        <f t="shared" si="101"/>
        <v>2.01.06.02.01.03.01.002   CONV - PRÓ SAÚDE</v>
      </c>
      <c r="C652" s="57" t="s">
        <v>1733</v>
      </c>
      <c r="D652" s="58" t="s">
        <v>1735</v>
      </c>
      <c r="E652" s="57" t="s">
        <v>1734</v>
      </c>
      <c r="F652" s="59" t="s">
        <v>32</v>
      </c>
      <c r="G652" s="59" t="s">
        <v>2054</v>
      </c>
    </row>
    <row r="653" spans="1:7" x14ac:dyDescent="0.25">
      <c r="A653" s="57" t="str">
        <f t="shared" si="101"/>
        <v>2.01.06.02.01.03.01.003   CONV - PRÓ SAÚDE II</v>
      </c>
      <c r="C653" s="57" t="s">
        <v>1736</v>
      </c>
      <c r="D653" s="58" t="s">
        <v>1738</v>
      </c>
      <c r="E653" s="57" t="s">
        <v>1737</v>
      </c>
      <c r="F653" s="59" t="s">
        <v>32</v>
      </c>
      <c r="G653" s="59" t="s">
        <v>2054</v>
      </c>
    </row>
    <row r="654" spans="1:7" x14ac:dyDescent="0.25">
      <c r="A654" s="57" t="str">
        <f t="shared" si="101"/>
        <v>2.01.06.02.01.03.01.005   COREM - COMISSÃO DE RESIDÊNCIA MÉDICA</v>
      </c>
      <c r="C654" s="57" t="s">
        <v>1739</v>
      </c>
      <c r="D654" s="58" t="s">
        <v>1739</v>
      </c>
      <c r="E654" s="57" t="s">
        <v>1740</v>
      </c>
      <c r="F654" s="59" t="s">
        <v>32</v>
      </c>
      <c r="G654" s="59" t="s">
        <v>2054</v>
      </c>
    </row>
    <row r="655" spans="1:7" x14ac:dyDescent="0.25">
      <c r="A655" s="57" t="str">
        <f t="shared" si="101"/>
        <v>2.01.06.02.01.03.01.006   CONV - PROJETO HERBARIO CBA - ITUPARARANGA</v>
      </c>
      <c r="C655" s="57" t="s">
        <v>1741</v>
      </c>
      <c r="D655" s="58" t="s">
        <v>1743</v>
      </c>
      <c r="E655" s="57" t="s">
        <v>1742</v>
      </c>
      <c r="F655" s="59" t="s">
        <v>32</v>
      </c>
      <c r="G655" s="59" t="s">
        <v>2054</v>
      </c>
    </row>
    <row r="656" spans="1:7" x14ac:dyDescent="0.25">
      <c r="A656" s="57" t="str">
        <f t="shared" si="101"/>
        <v>2.01.06.02.01.03.01.007   CONV - CONJUNTO HOSPITALAR DE SOROCABA - INTERCAMBIO</v>
      </c>
      <c r="C656" s="57" t="s">
        <v>2202</v>
      </c>
      <c r="D656" s="58" t="s">
        <v>2203</v>
      </c>
      <c r="E656" s="57" t="s">
        <v>2204</v>
      </c>
      <c r="F656" s="59" t="s">
        <v>32</v>
      </c>
      <c r="G656" s="59" t="s">
        <v>2054</v>
      </c>
    </row>
    <row r="657" spans="1:7" x14ac:dyDescent="0.25">
      <c r="A657" s="57" t="str">
        <f t="shared" si="101"/>
        <v>2.01.06.02.01.03.01.008   CONV - PRO/PET SOROCABA 2012</v>
      </c>
      <c r="C657" s="57" t="s">
        <v>2205</v>
      </c>
      <c r="D657" s="58" t="s">
        <v>2206</v>
      </c>
      <c r="E657" s="57" t="s">
        <v>2207</v>
      </c>
      <c r="F657" s="59" t="s">
        <v>32</v>
      </c>
      <c r="G657" s="59" t="s">
        <v>2054</v>
      </c>
    </row>
    <row r="658" spans="1:7" x14ac:dyDescent="0.25">
      <c r="A658" s="57" t="str">
        <f t="shared" si="101"/>
        <v>2.01.06.02.01.03.01.009   CONV - PRO SAUDE I - FASE III</v>
      </c>
      <c r="C658" s="57" t="s">
        <v>2208</v>
      </c>
      <c r="D658" s="58" t="s">
        <v>2209</v>
      </c>
      <c r="E658" s="57" t="s">
        <v>2210</v>
      </c>
      <c r="F658" s="59" t="s">
        <v>32</v>
      </c>
      <c r="G658" s="59" t="s">
        <v>2054</v>
      </c>
    </row>
    <row r="659" spans="1:7" x14ac:dyDescent="0.25">
      <c r="A659" s="57" t="str">
        <f t="shared" si="101"/>
        <v>2.01.06.02.01.03.01.010   CONV - FEHIDRO</v>
      </c>
      <c r="C659" s="57" t="s">
        <v>2211</v>
      </c>
      <c r="D659" s="58" t="s">
        <v>2212</v>
      </c>
      <c r="E659" s="57" t="s">
        <v>2213</v>
      </c>
      <c r="F659" s="59" t="s">
        <v>32</v>
      </c>
      <c r="G659" s="59" t="s">
        <v>2054</v>
      </c>
    </row>
    <row r="660" spans="1:7" x14ac:dyDescent="0.25">
      <c r="A660" s="57" t="str">
        <f t="shared" si="101"/>
        <v>2.01.06.02.01.03.01.011   CONV - RESIDENCIA MULTIPROFISSIONAL URGÊNCIA/EMERGÊNCIA/SAÚD</v>
      </c>
      <c r="C660" s="57" t="s">
        <v>2214</v>
      </c>
      <c r="D660" s="58" t="s">
        <v>2214</v>
      </c>
      <c r="E660" s="57" t="s">
        <v>2215</v>
      </c>
      <c r="F660" s="59" t="s">
        <v>32</v>
      </c>
      <c r="G660" s="59" t="s">
        <v>2054</v>
      </c>
    </row>
    <row r="661" spans="1:7" x14ac:dyDescent="0.25">
      <c r="A661" s="57" t="str">
        <f>C661&amp;"   "&amp;E661</f>
        <v>2.01.06.02.01.07.01.001   DIREÇÃO DE CAMPUS - SOROCABA</v>
      </c>
      <c r="C661" s="57" t="s">
        <v>1744</v>
      </c>
      <c r="D661" s="58" t="s">
        <v>1746</v>
      </c>
      <c r="E661" s="57" t="s">
        <v>1745</v>
      </c>
      <c r="F661" s="59" t="s">
        <v>32</v>
      </c>
      <c r="G661" s="59" t="s">
        <v>2054</v>
      </c>
    </row>
    <row r="662" spans="1:7" x14ac:dyDescent="0.25">
      <c r="A662" s="57" t="str">
        <f>C662&amp;"   "&amp;E662</f>
        <v>2.01.06.02.01.08.01.001   DIRETORIA ADMINISTRATIVA</v>
      </c>
      <c r="C662" s="57" t="s">
        <v>1748</v>
      </c>
      <c r="D662" s="58" t="s">
        <v>1749</v>
      </c>
      <c r="E662" s="57" t="s">
        <v>1747</v>
      </c>
      <c r="F662" s="59" t="s">
        <v>32</v>
      </c>
      <c r="G662" s="59" t="s">
        <v>2054</v>
      </c>
    </row>
    <row r="663" spans="1:7" x14ac:dyDescent="0.25">
      <c r="A663" s="57" t="str">
        <f>C663&amp;"   "&amp;E663</f>
        <v>2.01.06.02.02.01.01.004   FUNCIONÁRIOS - AFASTADOS</v>
      </c>
      <c r="C663" s="57" t="s">
        <v>1750</v>
      </c>
      <c r="D663" s="58" t="s">
        <v>1750</v>
      </c>
      <c r="E663" s="57" t="s">
        <v>1143</v>
      </c>
      <c r="F663" s="59" t="s">
        <v>32</v>
      </c>
      <c r="G663" s="59" t="s">
        <v>2054</v>
      </c>
    </row>
    <row r="664" spans="1:7" x14ac:dyDescent="0.25">
      <c r="A664" s="57" t="str">
        <f t="shared" ref="A664:A665" si="102">C664&amp;"   "&amp;E664</f>
        <v>2.01.06.02.02.02.02.001   BIBLIOTECA - CCMB</v>
      </c>
      <c r="C664" s="57" t="s">
        <v>1751</v>
      </c>
      <c r="D664" s="58" t="s">
        <v>1753</v>
      </c>
      <c r="E664" s="57" t="s">
        <v>1752</v>
      </c>
      <c r="F664" s="59" t="s">
        <v>32</v>
      </c>
      <c r="G664" s="59" t="s">
        <v>2054</v>
      </c>
    </row>
    <row r="665" spans="1:7" x14ac:dyDescent="0.25">
      <c r="A665" s="57" t="str">
        <f t="shared" si="102"/>
        <v>2.01.06.02.02.02.02.002   COMUT</v>
      </c>
      <c r="C665" s="57" t="s">
        <v>1754</v>
      </c>
      <c r="D665" s="58" t="s">
        <v>1755</v>
      </c>
      <c r="E665" s="57" t="s">
        <v>460</v>
      </c>
      <c r="F665" s="59" t="s">
        <v>32</v>
      </c>
      <c r="G665" s="59" t="s">
        <v>2054</v>
      </c>
    </row>
    <row r="666" spans="1:7" x14ac:dyDescent="0.25">
      <c r="A666" s="57" t="str">
        <f t="shared" ref="A666:A695" si="103">C666&amp;"   "&amp;E666</f>
        <v>2.01.06.02.02.02.14.001   DIREÇÃO GERAL</v>
      </c>
      <c r="C666" s="57" t="s">
        <v>1756</v>
      </c>
      <c r="D666" s="58" t="s">
        <v>1758</v>
      </c>
      <c r="E666" s="57" t="s">
        <v>1757</v>
      </c>
      <c r="F666" s="59" t="s">
        <v>32</v>
      </c>
      <c r="G666" s="59" t="s">
        <v>2054</v>
      </c>
    </row>
    <row r="667" spans="1:7" x14ac:dyDescent="0.25">
      <c r="A667" s="57" t="str">
        <f t="shared" si="103"/>
        <v>2.01.06.02.02.02.14.002   EXPEDIENTE DA FACULDADE - CMS</v>
      </c>
      <c r="C667" s="57" t="s">
        <v>1759</v>
      </c>
      <c r="D667" s="58" t="s">
        <v>1761</v>
      </c>
      <c r="E667" s="57" t="s">
        <v>1760</v>
      </c>
      <c r="F667" s="59" t="s">
        <v>32</v>
      </c>
      <c r="G667" s="59" t="s">
        <v>2054</v>
      </c>
    </row>
    <row r="668" spans="1:7" x14ac:dyDescent="0.25">
      <c r="A668" s="57" t="str">
        <f t="shared" si="103"/>
        <v>2.01.06.02.02.02.14.003   DEPARTAMENTO DE MEDICINA</v>
      </c>
      <c r="C668" s="57" t="s">
        <v>1762</v>
      </c>
      <c r="D668" s="58" t="s">
        <v>1764</v>
      </c>
      <c r="E668" s="57" t="s">
        <v>1763</v>
      </c>
      <c r="F668" s="59" t="s">
        <v>32</v>
      </c>
      <c r="G668" s="59" t="s">
        <v>2054</v>
      </c>
    </row>
    <row r="669" spans="1:7" x14ac:dyDescent="0.25">
      <c r="A669" s="57" t="str">
        <f t="shared" si="103"/>
        <v>2.01.06.02.02.02.14.004   DEPARTAMENTO DE ENFERMAGEM</v>
      </c>
      <c r="C669" s="57" t="s">
        <v>1765</v>
      </c>
      <c r="D669" s="58" t="s">
        <v>1767</v>
      </c>
      <c r="E669" s="57" t="s">
        <v>1766</v>
      </c>
      <c r="F669" s="59" t="s">
        <v>32</v>
      </c>
      <c r="G669" s="59" t="s">
        <v>2054</v>
      </c>
    </row>
    <row r="670" spans="1:7" x14ac:dyDescent="0.25">
      <c r="A670" s="57" t="str">
        <f t="shared" si="103"/>
        <v>2.01.06.02.02.02.14.005   DEPARTAMENTO DE CIRURGIA</v>
      </c>
      <c r="C670" s="57" t="s">
        <v>1768</v>
      </c>
      <c r="D670" s="58" t="s">
        <v>1770</v>
      </c>
      <c r="E670" s="57" t="s">
        <v>1769</v>
      </c>
      <c r="F670" s="59" t="s">
        <v>32</v>
      </c>
      <c r="G670" s="59" t="s">
        <v>2054</v>
      </c>
    </row>
    <row r="671" spans="1:7" x14ac:dyDescent="0.25">
      <c r="A671" s="57" t="str">
        <f t="shared" si="103"/>
        <v>2.01.06.02.02.02.14.006   DEPARTAMENTO DE CIÊNCIAS DO AMBIENTE</v>
      </c>
      <c r="C671" s="57" t="s">
        <v>1771</v>
      </c>
      <c r="D671" s="58" t="s">
        <v>1773</v>
      </c>
      <c r="E671" s="57" t="s">
        <v>1772</v>
      </c>
      <c r="F671" s="59" t="s">
        <v>32</v>
      </c>
      <c r="G671" s="59" t="s">
        <v>2054</v>
      </c>
    </row>
    <row r="672" spans="1:7" x14ac:dyDescent="0.25">
      <c r="A672" s="57" t="str">
        <f t="shared" si="103"/>
        <v>2.01.06.02.02.02.14.007   DEPARTAMENTO DE CIÊNCIAS FISIOLÓGICAS</v>
      </c>
      <c r="C672" s="57" t="s">
        <v>1774</v>
      </c>
      <c r="D672" s="58" t="s">
        <v>1776</v>
      </c>
      <c r="E672" s="57" t="s">
        <v>1775</v>
      </c>
      <c r="F672" s="59" t="s">
        <v>32</v>
      </c>
      <c r="G672" s="59" t="s">
        <v>2054</v>
      </c>
    </row>
    <row r="673" spans="1:7" x14ac:dyDescent="0.25">
      <c r="A673" s="57" t="str">
        <f t="shared" si="103"/>
        <v>2.01.06.02.02.02.14.008   DEPARTAMENTO DE MORFOLOGIA E PATOLOGIA</v>
      </c>
      <c r="C673" s="57" t="s">
        <v>1777</v>
      </c>
      <c r="D673" s="58" t="s">
        <v>1779</v>
      </c>
      <c r="E673" s="57" t="s">
        <v>1778</v>
      </c>
      <c r="F673" s="59" t="s">
        <v>32</v>
      </c>
      <c r="G673" s="59" t="s">
        <v>2054</v>
      </c>
    </row>
    <row r="674" spans="1:7" x14ac:dyDescent="0.25">
      <c r="A674" s="57" t="str">
        <f t="shared" si="103"/>
        <v>2.01.06.02.02.02.14.009   LABORATÓRIO DE ANATOMIA</v>
      </c>
      <c r="C674" s="57" t="s">
        <v>1780</v>
      </c>
      <c r="D674" s="58" t="s">
        <v>1781</v>
      </c>
      <c r="E674" s="57" t="s">
        <v>535</v>
      </c>
      <c r="F674" s="59" t="s">
        <v>32</v>
      </c>
      <c r="G674" s="59" t="s">
        <v>2054</v>
      </c>
    </row>
    <row r="675" spans="1:7" x14ac:dyDescent="0.25">
      <c r="A675" s="57" t="str">
        <f t="shared" si="103"/>
        <v>2.01.06.02.02.02.14.010   LABORATÓRIO DE IMUNOLOGIA</v>
      </c>
      <c r="C675" s="57" t="s">
        <v>1782</v>
      </c>
      <c r="D675" s="58" t="s">
        <v>1784</v>
      </c>
      <c r="E675" s="57" t="s">
        <v>1783</v>
      </c>
      <c r="F675" s="59" t="s">
        <v>32</v>
      </c>
      <c r="G675" s="59" t="s">
        <v>2054</v>
      </c>
    </row>
    <row r="676" spans="1:7" x14ac:dyDescent="0.25">
      <c r="A676" s="57" t="str">
        <f t="shared" si="103"/>
        <v>2.01.06.02.02.02.14.011   LABORATÓRIO DE BIOQUIMICA</v>
      </c>
      <c r="C676" s="57" t="s">
        <v>1785</v>
      </c>
      <c r="D676" s="58" t="s">
        <v>1787</v>
      </c>
      <c r="E676" s="57" t="s">
        <v>1786</v>
      </c>
      <c r="F676" s="59" t="s">
        <v>32</v>
      </c>
      <c r="G676" s="59" t="s">
        <v>2054</v>
      </c>
    </row>
    <row r="677" spans="1:7" x14ac:dyDescent="0.25">
      <c r="A677" s="57" t="str">
        <f t="shared" si="103"/>
        <v>2.01.06.02.02.02.14.012   LABORATÓRIO DE PATOLOGIA E AUTOPSIA</v>
      </c>
      <c r="C677" s="57" t="s">
        <v>1788</v>
      </c>
      <c r="D677" s="58" t="s">
        <v>1790</v>
      </c>
      <c r="E677" s="57" t="s">
        <v>1789</v>
      </c>
      <c r="F677" s="59" t="s">
        <v>32</v>
      </c>
      <c r="G677" s="59" t="s">
        <v>2054</v>
      </c>
    </row>
    <row r="678" spans="1:7" x14ac:dyDescent="0.25">
      <c r="A678" s="57" t="str">
        <f t="shared" si="103"/>
        <v>2.01.06.02.02.02.14.013   LABORATÓRIO DE FARMACOLOGIA</v>
      </c>
      <c r="C678" s="57" t="s">
        <v>1791</v>
      </c>
      <c r="D678" s="58" t="s">
        <v>1793</v>
      </c>
      <c r="E678" s="57" t="s">
        <v>1792</v>
      </c>
      <c r="F678" s="59" t="s">
        <v>32</v>
      </c>
      <c r="G678" s="59" t="s">
        <v>2054</v>
      </c>
    </row>
    <row r="679" spans="1:7" x14ac:dyDescent="0.25">
      <c r="A679" s="57" t="str">
        <f t="shared" si="103"/>
        <v>2.01.06.02.02.02.14.014   LAB. DE SIMULAÇÃO PROCEDIMENTOS MÉDICOS E ENFERMAGEM</v>
      </c>
      <c r="C679" s="57" t="s">
        <v>1794</v>
      </c>
      <c r="D679" s="58" t="s">
        <v>1796</v>
      </c>
      <c r="E679" s="57" t="s">
        <v>1795</v>
      </c>
      <c r="F679" s="59" t="s">
        <v>32</v>
      </c>
      <c r="G679" s="59" t="s">
        <v>2054</v>
      </c>
    </row>
    <row r="680" spans="1:7" x14ac:dyDescent="0.25">
      <c r="A680" s="57" t="str">
        <f t="shared" si="103"/>
        <v>2.01.06.02.02.02.14.015   LABORATÓRIO DE HISTOLOGIA</v>
      </c>
      <c r="C680" s="57" t="s">
        <v>1797</v>
      </c>
      <c r="D680" s="58" t="s">
        <v>1799</v>
      </c>
      <c r="E680" s="57" t="s">
        <v>1798</v>
      </c>
      <c r="F680" s="59" t="s">
        <v>32</v>
      </c>
      <c r="G680" s="59" t="s">
        <v>2054</v>
      </c>
    </row>
    <row r="681" spans="1:7" x14ac:dyDescent="0.25">
      <c r="A681" s="57" t="str">
        <f t="shared" si="103"/>
        <v>2.01.06.02.02.02.14.016   BIOTÉRIO</v>
      </c>
      <c r="C681" s="57" t="s">
        <v>1800</v>
      </c>
      <c r="D681" s="58" t="s">
        <v>1802</v>
      </c>
      <c r="E681" s="57" t="s">
        <v>1801</v>
      </c>
      <c r="F681" s="59" t="s">
        <v>32</v>
      </c>
      <c r="G681" s="59" t="s">
        <v>2054</v>
      </c>
    </row>
    <row r="682" spans="1:7" x14ac:dyDescent="0.25">
      <c r="A682" s="57" t="str">
        <f t="shared" si="103"/>
        <v>2.01.06.02.02.02.14.017   LABORATÓRIO DE MICROBIOLOGIA</v>
      </c>
      <c r="C682" s="57" t="s">
        <v>1803</v>
      </c>
      <c r="D682" s="58" t="s">
        <v>1805</v>
      </c>
      <c r="E682" s="57" t="s">
        <v>1804</v>
      </c>
      <c r="F682" s="59" t="s">
        <v>32</v>
      </c>
      <c r="G682" s="59" t="s">
        <v>2054</v>
      </c>
    </row>
    <row r="683" spans="1:7" x14ac:dyDescent="0.25">
      <c r="A683" s="57" t="str">
        <f t="shared" si="103"/>
        <v>2.01.06.02.02.02.14.018   LABORATÓRIO DE TÉCNICO CIRÚRGICO</v>
      </c>
      <c r="C683" s="57" t="s">
        <v>1806</v>
      </c>
      <c r="D683" s="58" t="s">
        <v>1808</v>
      </c>
      <c r="E683" s="57" t="s">
        <v>1807</v>
      </c>
      <c r="F683" s="59" t="s">
        <v>32</v>
      </c>
      <c r="G683" s="59" t="s">
        <v>2054</v>
      </c>
    </row>
    <row r="684" spans="1:7" x14ac:dyDescent="0.25">
      <c r="A684" s="57" t="str">
        <f t="shared" si="103"/>
        <v>2.01.06.02.02.02.14.019   LABORATÓRIO DE PARASITOLOGIA</v>
      </c>
      <c r="C684" s="57" t="s">
        <v>1809</v>
      </c>
      <c r="D684" s="58" t="s">
        <v>1811</v>
      </c>
      <c r="E684" s="57" t="s">
        <v>1810</v>
      </c>
      <c r="F684" s="59" t="s">
        <v>32</v>
      </c>
      <c r="G684" s="59" t="s">
        <v>2054</v>
      </c>
    </row>
    <row r="685" spans="1:7" x14ac:dyDescent="0.25">
      <c r="A685" s="57" t="str">
        <f t="shared" si="103"/>
        <v>2.01.06.02.02.02.14.020   LABORATÓRIO MORFOFUNCIONAL</v>
      </c>
      <c r="C685" s="57" t="s">
        <v>1812</v>
      </c>
      <c r="D685" s="58" t="s">
        <v>1814</v>
      </c>
      <c r="E685" s="57" t="s">
        <v>1813</v>
      </c>
      <c r="F685" s="59" t="s">
        <v>32</v>
      </c>
      <c r="G685" s="59" t="s">
        <v>2054</v>
      </c>
    </row>
    <row r="686" spans="1:7" x14ac:dyDescent="0.25">
      <c r="A686" s="57" t="str">
        <f t="shared" si="103"/>
        <v>2.01.06.02.02.02.14.021   LABORATÓRIO DE BIOMATERIAIS</v>
      </c>
      <c r="C686" s="57" t="s">
        <v>1815</v>
      </c>
      <c r="D686" s="58" t="s">
        <v>1817</v>
      </c>
      <c r="E686" s="57" t="s">
        <v>1816</v>
      </c>
      <c r="F686" s="59" t="s">
        <v>32</v>
      </c>
      <c r="G686" s="59" t="s">
        <v>2054</v>
      </c>
    </row>
    <row r="687" spans="1:7" x14ac:dyDescent="0.25">
      <c r="A687" s="57" t="str">
        <f t="shared" si="103"/>
        <v>2.01.06.02.02.02.14.022   LABORATÓRIO DE BOTÂNICA</v>
      </c>
      <c r="C687" s="57" t="s">
        <v>1818</v>
      </c>
      <c r="D687" s="58" t="s">
        <v>1820</v>
      </c>
      <c r="E687" s="57" t="s">
        <v>1819</v>
      </c>
      <c r="F687" s="59" t="s">
        <v>32</v>
      </c>
      <c r="G687" s="59" t="s">
        <v>2054</v>
      </c>
    </row>
    <row r="688" spans="1:7" x14ac:dyDescent="0.25">
      <c r="A688" s="57" t="str">
        <f t="shared" si="103"/>
        <v>2.01.06.02.02.02.14.023   LABORATÓRIO DE ECOSSISTEMA</v>
      </c>
      <c r="C688" s="57" t="s">
        <v>1821</v>
      </c>
      <c r="D688" s="58" t="s">
        <v>1823</v>
      </c>
      <c r="E688" s="57" t="s">
        <v>1822</v>
      </c>
      <c r="F688" s="59" t="s">
        <v>32</v>
      </c>
      <c r="G688" s="59" t="s">
        <v>2054</v>
      </c>
    </row>
    <row r="689" spans="1:7" x14ac:dyDescent="0.25">
      <c r="A689" s="57" t="str">
        <f t="shared" si="103"/>
        <v>2.01.06.02.02.02.14.024   LABORATÓRIO DE HERPITOLOGIA</v>
      </c>
      <c r="C689" s="57" t="s">
        <v>1824</v>
      </c>
      <c r="D689" s="58" t="s">
        <v>1826</v>
      </c>
      <c r="E689" s="57" t="s">
        <v>1825</v>
      </c>
      <c r="F689" s="59" t="s">
        <v>32</v>
      </c>
      <c r="G689" s="59" t="s">
        <v>2054</v>
      </c>
    </row>
    <row r="690" spans="1:7" x14ac:dyDescent="0.25">
      <c r="A690" s="57" t="str">
        <f t="shared" si="103"/>
        <v>2.01.06.02.02.02.14.025   LABORATÓRIO DE FISIOLOGIA</v>
      </c>
      <c r="C690" s="57" t="s">
        <v>1827</v>
      </c>
      <c r="D690" s="58" t="s">
        <v>1829</v>
      </c>
      <c r="E690" s="57" t="s">
        <v>1828</v>
      </c>
      <c r="F690" s="59" t="s">
        <v>32</v>
      </c>
      <c r="G690" s="59" t="s">
        <v>2054</v>
      </c>
    </row>
    <row r="691" spans="1:7" x14ac:dyDescent="0.25">
      <c r="A691" s="57" t="str">
        <f t="shared" si="103"/>
        <v>2.01.06.02.02.02.14.026   LABORATÓRIO DIDÁTICO DE INFORMÁTICA</v>
      </c>
      <c r="C691" s="57" t="s">
        <v>1830</v>
      </c>
      <c r="D691" s="58" t="s">
        <v>1832</v>
      </c>
      <c r="E691" s="57" t="s">
        <v>1831</v>
      </c>
      <c r="F691" s="59" t="s">
        <v>32</v>
      </c>
      <c r="G691" s="59" t="s">
        <v>2054</v>
      </c>
    </row>
    <row r="692" spans="1:7" x14ac:dyDescent="0.25">
      <c r="A692" s="57" t="str">
        <f t="shared" si="103"/>
        <v>2.01.06.02.02.02.14.027   LABORATÓRIO DE ECOSSISTEMA AQUATICOS</v>
      </c>
      <c r="C692" s="57" t="s">
        <v>1833</v>
      </c>
      <c r="D692" s="58" t="s">
        <v>1835</v>
      </c>
      <c r="E692" s="57" t="s">
        <v>1834</v>
      </c>
      <c r="F692" s="59" t="s">
        <v>32</v>
      </c>
      <c r="G692" s="59" t="s">
        <v>2054</v>
      </c>
    </row>
    <row r="693" spans="1:7" x14ac:dyDescent="0.25">
      <c r="A693" s="57" t="str">
        <f t="shared" si="103"/>
        <v>2.01.06.02.02.02.14.028   COMISSAO DE ETICA EM PESQUISA NO USO DE ANIMAIS - CEUA</v>
      </c>
      <c r="C693" s="57" t="s">
        <v>1836</v>
      </c>
      <c r="D693" s="58" t="s">
        <v>2216</v>
      </c>
      <c r="E693" s="57" t="s">
        <v>1837</v>
      </c>
      <c r="F693" s="59" t="s">
        <v>32</v>
      </c>
      <c r="G693" s="59" t="s">
        <v>2054</v>
      </c>
    </row>
    <row r="694" spans="1:7" x14ac:dyDescent="0.25">
      <c r="A694" s="57" t="str">
        <f t="shared" si="103"/>
        <v>2.01.06.02.02.02.14.029   REVISTA DA FACULDADE DE CIENCIAS MEDICAS DE SOROCABA</v>
      </c>
      <c r="C694" s="57" t="s">
        <v>2217</v>
      </c>
      <c r="D694" s="58" t="s">
        <v>2218</v>
      </c>
      <c r="E694" s="57" t="s">
        <v>2219</v>
      </c>
      <c r="F694" s="59" t="s">
        <v>32</v>
      </c>
      <c r="G694" s="59" t="s">
        <v>2054</v>
      </c>
    </row>
    <row r="695" spans="1:7" x14ac:dyDescent="0.25">
      <c r="A695" s="57" t="str">
        <f t="shared" si="103"/>
        <v>2.01.06.02.02.02.14.100   PROJETO DISPOSITIVOS BIOREABSORVIVEIS PARA REPARACAO OSSEA</v>
      </c>
      <c r="C695" s="57" t="s">
        <v>2220</v>
      </c>
      <c r="D695" s="58" t="s">
        <v>2221</v>
      </c>
      <c r="E695" s="57" t="s">
        <v>2222</v>
      </c>
      <c r="F695" s="59" t="s">
        <v>32</v>
      </c>
      <c r="G695" s="59" t="s">
        <v>2054</v>
      </c>
    </row>
    <row r="696" spans="1:7" x14ac:dyDescent="0.25">
      <c r="A696" s="57" t="str">
        <f>C696&amp;"   "&amp;E696</f>
        <v>2.01.06.02.02.03.37.001   PROGRAMA DE POS EM EDUCACAO NAS PROFISSOES DA SAUDE</v>
      </c>
      <c r="C696" s="57" t="s">
        <v>2223</v>
      </c>
      <c r="D696" s="58" t="s">
        <v>2224</v>
      </c>
      <c r="E696" s="57" t="s">
        <v>2225</v>
      </c>
      <c r="F696" s="59" t="s">
        <v>32</v>
      </c>
      <c r="G696" s="59" t="s">
        <v>2054</v>
      </c>
    </row>
    <row r="697" spans="1:7" x14ac:dyDescent="0.25">
      <c r="A697" s="57" t="str">
        <f>C697&amp;"   "&amp;E697</f>
        <v>2.01.06.02.02.04.01.001   ADM. PRO - CULTURA E REL. COMUNITÁRIAS</v>
      </c>
      <c r="C697" s="57" t="s">
        <v>1838</v>
      </c>
      <c r="D697" s="58" t="s">
        <v>1838</v>
      </c>
      <c r="E697" s="57" t="s">
        <v>1003</v>
      </c>
      <c r="F697" s="59" t="s">
        <v>32</v>
      </c>
      <c r="G697" s="59" t="s">
        <v>2054</v>
      </c>
    </row>
    <row r="698" spans="1:7" x14ac:dyDescent="0.25">
      <c r="A698" s="57" t="str">
        <f t="shared" ref="A698:A699" si="104">C698&amp;"   "&amp;E698</f>
        <v>2.01.06.02.02.04.09.001   PAC- ATENDIMENTO COMUNITÁRIO</v>
      </c>
      <c r="C698" s="57" t="s">
        <v>1839</v>
      </c>
      <c r="D698" s="58" t="s">
        <v>1840</v>
      </c>
      <c r="E698" s="57" t="s">
        <v>1039</v>
      </c>
      <c r="F698" s="59" t="s">
        <v>32</v>
      </c>
      <c r="G698" s="59" t="s">
        <v>2054</v>
      </c>
    </row>
    <row r="699" spans="1:7" x14ac:dyDescent="0.25">
      <c r="A699" s="57" t="str">
        <f t="shared" si="104"/>
        <v>2.01.06.02.02.04.09.003   PAC - SEGURANÇA PATRIMONIAL</v>
      </c>
      <c r="C699" s="57" t="s">
        <v>1841</v>
      </c>
      <c r="D699" s="58" t="s">
        <v>1842</v>
      </c>
      <c r="E699" s="57" t="s">
        <v>1045</v>
      </c>
      <c r="F699" s="59" t="s">
        <v>32</v>
      </c>
      <c r="G699" s="59" t="s">
        <v>2054</v>
      </c>
    </row>
    <row r="700" spans="1:7" x14ac:dyDescent="0.25">
      <c r="A700" s="57" t="str">
        <f>C700&amp;"   "&amp;E700</f>
        <v>2.01.06.02.02.04.11.002   PROCOMUT - PROJETO DE RECEPÇÃO DOS CALOUROS</v>
      </c>
      <c r="C700" s="57" t="s">
        <v>1843</v>
      </c>
      <c r="D700" s="58" t="s">
        <v>1844</v>
      </c>
      <c r="E700" s="57" t="s">
        <v>1060</v>
      </c>
      <c r="F700" s="59" t="s">
        <v>32</v>
      </c>
      <c r="G700" s="59" t="s">
        <v>2054</v>
      </c>
    </row>
    <row r="701" spans="1:7" x14ac:dyDescent="0.25">
      <c r="A701" s="57" t="str">
        <f>C701&amp;"   "&amp;E701</f>
        <v>2.01.06.02.02.05.02.001   ADM. GERAL DA COGEAE</v>
      </c>
      <c r="C701" s="57" t="s">
        <v>1845</v>
      </c>
      <c r="D701" s="58" t="s">
        <v>1846</v>
      </c>
      <c r="E701" s="57" t="s">
        <v>1081</v>
      </c>
      <c r="F701" s="59" t="s">
        <v>32</v>
      </c>
      <c r="G701" s="59" t="s">
        <v>2054</v>
      </c>
    </row>
    <row r="702" spans="1:7" x14ac:dyDescent="0.25">
      <c r="A702" s="57" t="str">
        <f>C702&amp;"   "&amp;E702</f>
        <v>2.01.06.02.03.01.01.001   CENTRO DE RESPONSABILIDADE GERAL  - CCMB</v>
      </c>
      <c r="C702" s="57" t="s">
        <v>1847</v>
      </c>
      <c r="D702" s="58" t="s">
        <v>1849</v>
      </c>
      <c r="E702" s="57" t="s">
        <v>1848</v>
      </c>
      <c r="F702" s="59" t="s">
        <v>32</v>
      </c>
      <c r="G702" s="59" t="s">
        <v>2054</v>
      </c>
    </row>
    <row r="703" spans="1:7" x14ac:dyDescent="0.25">
      <c r="A703" s="57" t="str">
        <f>C703&amp;"   "&amp;E703</f>
        <v>2.01.06.02.04.01.01.001   CENTRO TECNOLOGICO DE SOROCABA - ADM.GERAL</v>
      </c>
      <c r="C703" s="57" t="s">
        <v>1850</v>
      </c>
      <c r="D703" s="58" t="s">
        <v>1852</v>
      </c>
      <c r="E703" s="57" t="s">
        <v>1851</v>
      </c>
      <c r="F703" s="59" t="s">
        <v>32</v>
      </c>
      <c r="G703" s="59" t="s">
        <v>2054</v>
      </c>
    </row>
    <row r="704" spans="1:7" x14ac:dyDescent="0.25">
      <c r="A704" s="57" t="str">
        <f>C704&amp;"   "&amp;E704</f>
        <v>2.01.06.02.04.01.02.001   CENTRO TECNOLOGICO DE SOROCABA - OBRAS</v>
      </c>
      <c r="C704" s="57" t="s">
        <v>1854</v>
      </c>
      <c r="D704" s="58" t="s">
        <v>1855</v>
      </c>
      <c r="E704" s="57" t="s">
        <v>1853</v>
      </c>
      <c r="F704" s="59" t="s">
        <v>32</v>
      </c>
      <c r="G704" s="59" t="s">
        <v>2054</v>
      </c>
    </row>
    <row r="705" spans="1:7" x14ac:dyDescent="0.25">
      <c r="A705" s="57" t="str">
        <f t="shared" ref="A705:A708" si="105">C705&amp;"   "&amp;E705</f>
        <v>2.01.08.01.01.01.04.004   DSAS - MANUTENÇÃO</v>
      </c>
      <c r="C705" s="57" t="s">
        <v>1856</v>
      </c>
      <c r="D705" s="58" t="s">
        <v>1857</v>
      </c>
      <c r="E705" s="57" t="s">
        <v>2061</v>
      </c>
      <c r="F705" s="59" t="s">
        <v>32</v>
      </c>
      <c r="G705" s="59" t="s">
        <v>2054</v>
      </c>
    </row>
    <row r="706" spans="1:7" x14ac:dyDescent="0.25">
      <c r="A706" s="57" t="str">
        <f t="shared" si="105"/>
        <v>2.01.08.01.01.01.04.005   DSAS - CENTRAL DE CÓPIAS - BARUERI</v>
      </c>
      <c r="C706" s="57" t="s">
        <v>1858</v>
      </c>
      <c r="D706" s="58" t="s">
        <v>1860</v>
      </c>
      <c r="E706" s="57" t="s">
        <v>1859</v>
      </c>
      <c r="F706" s="59" t="s">
        <v>32</v>
      </c>
      <c r="G706" s="59" t="s">
        <v>2054</v>
      </c>
    </row>
    <row r="707" spans="1:7" x14ac:dyDescent="0.25">
      <c r="A707" s="57" t="str">
        <f t="shared" si="105"/>
        <v>2.01.08.01.01.01.04.007   DSAS - LIMPEZA E CONSERVAÇÃO</v>
      </c>
      <c r="C707" s="57" t="s">
        <v>1861</v>
      </c>
      <c r="D707" s="58" t="s">
        <v>1862</v>
      </c>
      <c r="E707" s="57" t="s">
        <v>130</v>
      </c>
      <c r="F707" s="59" t="s">
        <v>32</v>
      </c>
      <c r="G707" s="59" t="s">
        <v>2054</v>
      </c>
    </row>
    <row r="708" spans="1:7" x14ac:dyDescent="0.25">
      <c r="A708" s="57" t="str">
        <f t="shared" si="105"/>
        <v>2.01.08.01.01.01.04.010   DSAS - COPA</v>
      </c>
      <c r="C708" s="57" t="s">
        <v>1863</v>
      </c>
      <c r="D708" s="58" t="s">
        <v>1864</v>
      </c>
      <c r="E708" s="57" t="s">
        <v>139</v>
      </c>
      <c r="F708" s="59" t="s">
        <v>32</v>
      </c>
      <c r="G708" s="59" t="s">
        <v>2054</v>
      </c>
    </row>
    <row r="709" spans="1:7" x14ac:dyDescent="0.25">
      <c r="A709" s="57" t="str">
        <f t="shared" ref="A709:A714" si="106">C709&amp;"   "&amp;E709</f>
        <v>2.01.08.01.01.01.05.004   DTI - LABORÁTORIOS</v>
      </c>
      <c r="C709" s="57" t="s">
        <v>1865</v>
      </c>
      <c r="D709" s="58" t="s">
        <v>1866</v>
      </c>
      <c r="E709" s="57" t="s">
        <v>151</v>
      </c>
      <c r="F709" s="59" t="s">
        <v>32</v>
      </c>
      <c r="G709" s="59" t="s">
        <v>2054</v>
      </c>
    </row>
    <row r="710" spans="1:7" x14ac:dyDescent="0.25">
      <c r="A710" s="57" t="str">
        <f t="shared" si="106"/>
        <v>2.01.08.01.01.01.10.003   SAE - ATENDIMENTO</v>
      </c>
      <c r="C710" s="57" t="s">
        <v>1867</v>
      </c>
      <c r="D710" s="58" t="s">
        <v>1868</v>
      </c>
      <c r="E710" s="57" t="s">
        <v>217</v>
      </c>
      <c r="F710" s="59" t="s">
        <v>32</v>
      </c>
      <c r="G710" s="59" t="s">
        <v>2054</v>
      </c>
    </row>
    <row r="711" spans="1:7" x14ac:dyDescent="0.25">
      <c r="A711" s="57" t="str">
        <f t="shared" si="106"/>
        <v>2.01.08.02.01.07.01.001   DIREÇÃO DE CAMPUS - BARUERI</v>
      </c>
      <c r="C711" s="57" t="s">
        <v>1869</v>
      </c>
      <c r="D711" s="58" t="s">
        <v>1871</v>
      </c>
      <c r="E711" s="57" t="s">
        <v>1870</v>
      </c>
      <c r="F711" s="59" t="s">
        <v>32</v>
      </c>
      <c r="G711" s="59" t="s">
        <v>2054</v>
      </c>
    </row>
    <row r="712" spans="1:7" x14ac:dyDescent="0.25">
      <c r="A712" s="57" t="str">
        <f t="shared" si="106"/>
        <v>2.01.08.02.01.07.02.003   DIPLAD - MANUTENÇÃO CIVIL E PREDIAL</v>
      </c>
      <c r="C712" s="57" t="s">
        <v>1872</v>
      </c>
      <c r="D712" s="58" t="s">
        <v>1872</v>
      </c>
      <c r="E712" s="57" t="s">
        <v>428</v>
      </c>
      <c r="F712" s="59" t="s">
        <v>32</v>
      </c>
      <c r="G712" s="59" t="s">
        <v>2054</v>
      </c>
    </row>
    <row r="713" spans="1:7" x14ac:dyDescent="0.25">
      <c r="A713" s="57" t="str">
        <f t="shared" si="106"/>
        <v>2.01.08.02.02.02.02.001   BIBLIOTECA - BARUERI</v>
      </c>
      <c r="C713" s="57" t="s">
        <v>1873</v>
      </c>
      <c r="D713" s="58" t="s">
        <v>1875</v>
      </c>
      <c r="E713" s="57" t="s">
        <v>1874</v>
      </c>
      <c r="F713" s="59" t="s">
        <v>32</v>
      </c>
      <c r="G713" s="59" t="s">
        <v>2054</v>
      </c>
    </row>
    <row r="714" spans="1:7" x14ac:dyDescent="0.25">
      <c r="A714" s="57" t="str">
        <f t="shared" si="106"/>
        <v>2.01.08.02.02.02.08.002   EXPEDIENTE DA FACULDADE - FEACA</v>
      </c>
      <c r="C714" s="57" t="s">
        <v>1876</v>
      </c>
      <c r="D714" s="58" t="s">
        <v>1878</v>
      </c>
      <c r="E714" s="57" t="s">
        <v>1877</v>
      </c>
      <c r="F714" s="59" t="s">
        <v>32</v>
      </c>
      <c r="G714" s="59" t="s">
        <v>2054</v>
      </c>
    </row>
    <row r="715" spans="1:7" x14ac:dyDescent="0.25">
      <c r="A715" s="57" t="str">
        <f t="shared" ref="A715:A719" si="107">C715&amp;"   "&amp;E715</f>
        <v>2.01.08.02.02.02.09.002   EXPEDIENTE DA FACULDADE - FCHS</v>
      </c>
      <c r="C715" s="57" t="s">
        <v>1879</v>
      </c>
      <c r="D715" s="58" t="s">
        <v>1880</v>
      </c>
      <c r="E715" s="57" t="s">
        <v>505</v>
      </c>
      <c r="F715" s="59" t="s">
        <v>32</v>
      </c>
      <c r="G715" s="59" t="s">
        <v>2054</v>
      </c>
    </row>
    <row r="716" spans="1:7" x14ac:dyDescent="0.25">
      <c r="A716" s="57" t="str">
        <f t="shared" si="107"/>
        <v>2.01.08.02.02.02.09.009   LABORATÓRIO DE PSICOLOGIA EXPERIMENTAL</v>
      </c>
      <c r="C716" s="57" t="s">
        <v>1881</v>
      </c>
      <c r="D716" s="58" t="s">
        <v>1882</v>
      </c>
      <c r="E716" s="57" t="s">
        <v>526</v>
      </c>
      <c r="F716" s="59" t="s">
        <v>32</v>
      </c>
      <c r="G716" s="59" t="s">
        <v>2054</v>
      </c>
    </row>
    <row r="717" spans="1:7" x14ac:dyDescent="0.25">
      <c r="A717" s="57" t="str">
        <f t="shared" si="107"/>
        <v>2.01.08.02.02.02.09.010   LABORATÓRIO ATENDIMENTO CLÍNICO</v>
      </c>
      <c r="C717" s="57" t="s">
        <v>1883</v>
      </c>
      <c r="D717" s="58" t="s">
        <v>1884</v>
      </c>
      <c r="E717" s="57" t="s">
        <v>529</v>
      </c>
      <c r="F717" s="59" t="s">
        <v>32</v>
      </c>
      <c r="G717" s="59" t="s">
        <v>2054</v>
      </c>
    </row>
    <row r="718" spans="1:7" x14ac:dyDescent="0.25">
      <c r="A718" s="57" t="str">
        <f t="shared" si="107"/>
        <v>2.01.08.02.02.02.09.011   LABORATÓRIO ANATOMIA/FISIOLOGIA/NEUROLOGIA</v>
      </c>
      <c r="C718" s="57" t="s">
        <v>1885</v>
      </c>
      <c r="D718" s="58" t="s">
        <v>1886</v>
      </c>
      <c r="E718" s="57" t="s">
        <v>532</v>
      </c>
      <c r="F718" s="59" t="s">
        <v>32</v>
      </c>
      <c r="G718" s="59" t="s">
        <v>2054</v>
      </c>
    </row>
    <row r="719" spans="1:7" x14ac:dyDescent="0.25">
      <c r="A719" s="57" t="str">
        <f t="shared" si="107"/>
        <v>2.01.08.02.02.02.09.012   CLINICA PSICOLOGICA - BARUERI</v>
      </c>
      <c r="C719" s="57" t="s">
        <v>2226</v>
      </c>
      <c r="D719" s="58" t="s">
        <v>2227</v>
      </c>
      <c r="E719" s="57" t="s">
        <v>2228</v>
      </c>
      <c r="F719" s="59" t="s">
        <v>32</v>
      </c>
      <c r="G719" s="59" t="s">
        <v>2054</v>
      </c>
    </row>
    <row r="720" spans="1:7" x14ac:dyDescent="0.25">
      <c r="A720" s="57" t="str">
        <f t="shared" ref="A720:A721" si="108">C720&amp;"   "&amp;E720</f>
        <v>2.01.08.02.02.04.09.001   PAC- ATENDIMENTO COMUNITÁRIO</v>
      </c>
      <c r="C720" s="57" t="s">
        <v>1887</v>
      </c>
      <c r="D720" s="58" t="s">
        <v>1888</v>
      </c>
      <c r="E720" s="57" t="s">
        <v>1039</v>
      </c>
      <c r="F720" s="59" t="s">
        <v>32</v>
      </c>
      <c r="G720" s="59" t="s">
        <v>2054</v>
      </c>
    </row>
    <row r="721" spans="1:7" x14ac:dyDescent="0.25">
      <c r="A721" s="57" t="str">
        <f t="shared" si="108"/>
        <v>2.01.08.02.02.04.09.003   PAC - SEGURANÇA PATRIMONIAL</v>
      </c>
      <c r="C721" s="57" t="s">
        <v>1889</v>
      </c>
      <c r="D721" s="58" t="s">
        <v>1890</v>
      </c>
      <c r="E721" s="57" t="s">
        <v>1045</v>
      </c>
      <c r="F721" s="59" t="s">
        <v>32</v>
      </c>
      <c r="G721" s="59" t="s">
        <v>2054</v>
      </c>
    </row>
    <row r="722" spans="1:7" x14ac:dyDescent="0.25">
      <c r="A722" s="57" t="str">
        <f t="shared" ref="A722:A723" si="109">C722&amp;"   "&amp;E722</f>
        <v>2.01.08.02.02.04.11.007   PROCOMUT - PROJETO FOCO VESTIBULARES</v>
      </c>
      <c r="C722" s="57" t="s">
        <v>1891</v>
      </c>
      <c r="D722" s="58" t="s">
        <v>1892</v>
      </c>
      <c r="E722" s="57" t="s">
        <v>1075</v>
      </c>
      <c r="F722" s="59" t="s">
        <v>32</v>
      </c>
      <c r="G722" s="59" t="s">
        <v>2054</v>
      </c>
    </row>
    <row r="723" spans="1:7" x14ac:dyDescent="0.25">
      <c r="A723" s="57" t="str">
        <f t="shared" si="109"/>
        <v>2.01.08.02.02.04.11.008   OFICINAS - REDE PUBLICA MUNICIPAL</v>
      </c>
      <c r="C723" s="57" t="s">
        <v>2229</v>
      </c>
      <c r="D723" s="58" t="s">
        <v>2230</v>
      </c>
      <c r="E723" s="57" t="s">
        <v>2231</v>
      </c>
      <c r="F723" s="59" t="s">
        <v>32</v>
      </c>
      <c r="G723" s="59" t="s">
        <v>2054</v>
      </c>
    </row>
    <row r="724" spans="1:7" x14ac:dyDescent="0.25">
      <c r="A724" s="57" t="str">
        <f>C724&amp;"   "&amp;E724</f>
        <v>2.01.08.02.02.05.02.001   ADM. GERAL DA COGEAE</v>
      </c>
      <c r="C724" s="57" t="s">
        <v>1893</v>
      </c>
      <c r="D724" s="58" t="s">
        <v>1894</v>
      </c>
      <c r="E724" s="57" t="s">
        <v>1081</v>
      </c>
      <c r="F724" s="59" t="s">
        <v>32</v>
      </c>
      <c r="G724" s="59" t="s">
        <v>2054</v>
      </c>
    </row>
    <row r="725" spans="1:7" x14ac:dyDescent="0.25">
      <c r="A725" s="57" t="str">
        <f>C725&amp;"   "&amp;E725</f>
        <v>2.01.08.02.03.01.01.001   CENTRO DE RESPONSABILIDADE GERAL - BARUERI</v>
      </c>
      <c r="C725" s="57" t="s">
        <v>1895</v>
      </c>
      <c r="D725" s="58" t="s">
        <v>1897</v>
      </c>
      <c r="E725" s="57" t="s">
        <v>1896</v>
      </c>
      <c r="F725" s="59" t="s">
        <v>32</v>
      </c>
      <c r="G725" s="59" t="s">
        <v>2054</v>
      </c>
    </row>
    <row r="726" spans="1:7" x14ac:dyDescent="0.25">
      <c r="A726" s="57" t="str">
        <f>C726&amp;"   "&amp;E726</f>
        <v>2.01.10.02.03.01.01.001   CENTRO DE RESPONSABILIDADE GERAL - CAIO PRADO</v>
      </c>
      <c r="C726" s="57" t="s">
        <v>1898</v>
      </c>
      <c r="D726" s="58" t="s">
        <v>1900</v>
      </c>
      <c r="E726" s="57" t="s">
        <v>1899</v>
      </c>
      <c r="F726" s="59" t="s">
        <v>32</v>
      </c>
      <c r="G726" s="59" t="s">
        <v>2054</v>
      </c>
    </row>
    <row r="727" spans="1:7" ht="15.75" x14ac:dyDescent="0.25">
      <c r="A727" s="57" t="str">
        <f t="shared" ref="A727:A728" si="110">C727&amp;"   "&amp;E727</f>
        <v>2.01.11.01.01.01.02   DIVISÃO DE CONTROLADORIA</v>
      </c>
      <c r="C727" s="55" t="s">
        <v>1901</v>
      </c>
      <c r="D727" s="56" t="s">
        <v>1901</v>
      </c>
      <c r="E727" s="55" t="s">
        <v>50</v>
      </c>
      <c r="F727" s="55" t="s">
        <v>32</v>
      </c>
      <c r="G727" s="55" t="s">
        <v>2054</v>
      </c>
    </row>
    <row r="728" spans="1:7" x14ac:dyDescent="0.25">
      <c r="A728" s="57" t="str">
        <f t="shared" si="110"/>
        <v>2.01.11.01.01.01.02.003   CON - CUSTOS E ORÇAMENTOS</v>
      </c>
      <c r="C728" s="57" t="s">
        <v>1902</v>
      </c>
      <c r="D728" s="58" t="s">
        <v>1902</v>
      </c>
      <c r="E728" s="57" t="s">
        <v>1903</v>
      </c>
      <c r="F728" s="59" t="s">
        <v>32</v>
      </c>
      <c r="G728" s="59" t="s">
        <v>2054</v>
      </c>
    </row>
    <row r="729" spans="1:7" x14ac:dyDescent="0.25">
      <c r="A729" s="57" t="str">
        <f t="shared" ref="A729:A730" si="111">C729&amp;"   "&amp;E729</f>
        <v>2.01.11.01.01.01.04.004   DSAS - MANUTENÇÃO</v>
      </c>
      <c r="C729" s="57" t="s">
        <v>1904</v>
      </c>
      <c r="D729" s="58" t="s">
        <v>1904</v>
      </c>
      <c r="E729" s="57" t="s">
        <v>2061</v>
      </c>
      <c r="F729" s="59" t="s">
        <v>32</v>
      </c>
      <c r="G729" s="59" t="s">
        <v>2054</v>
      </c>
    </row>
    <row r="730" spans="1:7" x14ac:dyDescent="0.25">
      <c r="A730" s="57" t="str">
        <f t="shared" si="111"/>
        <v>2.01.11.01.01.01.04.005   DSAS - CENTRAL DE CÓPIAS - CONSOLACAO</v>
      </c>
      <c r="C730" s="57" t="s">
        <v>1905</v>
      </c>
      <c r="D730" s="58" t="s">
        <v>1907</v>
      </c>
      <c r="E730" s="57" t="s">
        <v>1906</v>
      </c>
      <c r="F730" s="59" t="s">
        <v>32</v>
      </c>
      <c r="G730" s="59" t="s">
        <v>2054</v>
      </c>
    </row>
    <row r="731" spans="1:7" x14ac:dyDescent="0.25">
      <c r="A731" s="57" t="str">
        <f t="shared" ref="A731:A732" si="112">C731&amp;"   "&amp;E731</f>
        <v>2.01.11.01.01.01.05.006   DTI - MÍDIAS DIGITAIS</v>
      </c>
      <c r="C731" s="57" t="s">
        <v>1908</v>
      </c>
      <c r="D731" s="58" t="s">
        <v>1908</v>
      </c>
      <c r="E731" s="57" t="s">
        <v>157</v>
      </c>
      <c r="F731" s="59" t="s">
        <v>32</v>
      </c>
      <c r="G731" s="59" t="s">
        <v>2054</v>
      </c>
    </row>
    <row r="732" spans="1:7" x14ac:dyDescent="0.25">
      <c r="A732" s="57" t="str">
        <f t="shared" si="112"/>
        <v>2.01.11.01.01.01.05.008   DTI - AUDIO VISUAL</v>
      </c>
      <c r="C732" s="57" t="s">
        <v>1909</v>
      </c>
      <c r="D732" s="58" t="s">
        <v>1909</v>
      </c>
      <c r="E732" s="57" t="s">
        <v>163</v>
      </c>
      <c r="F732" s="59" t="s">
        <v>32</v>
      </c>
      <c r="G732" s="59" t="s">
        <v>2054</v>
      </c>
    </row>
    <row r="733" spans="1:7" x14ac:dyDescent="0.25">
      <c r="A733" s="57" t="str">
        <f t="shared" ref="A733:A734" si="113">C733&amp;"   "&amp;E733</f>
        <v>2.01.11.01.01.01.10.002   SAE - REGISTRO ESCOLAR</v>
      </c>
      <c r="C733" s="57" t="s">
        <v>1910</v>
      </c>
      <c r="D733" s="58" t="s">
        <v>1910</v>
      </c>
      <c r="E733" s="57" t="s">
        <v>214</v>
      </c>
      <c r="F733" s="59" t="s">
        <v>32</v>
      </c>
      <c r="G733" s="59" t="s">
        <v>2054</v>
      </c>
    </row>
    <row r="734" spans="1:7" x14ac:dyDescent="0.25">
      <c r="A734" s="57" t="str">
        <f t="shared" si="113"/>
        <v>2.01.11.01.01.01.10.003   SAE - ATENDIMENTO</v>
      </c>
      <c r="C734" s="57" t="s">
        <v>1911</v>
      </c>
      <c r="D734" s="58" t="s">
        <v>1911</v>
      </c>
      <c r="E734" s="57" t="s">
        <v>217</v>
      </c>
      <c r="F734" s="59" t="s">
        <v>32</v>
      </c>
      <c r="G734" s="59" t="s">
        <v>2054</v>
      </c>
    </row>
    <row r="735" spans="1:7" x14ac:dyDescent="0.25">
      <c r="A735" s="57" t="str">
        <f t="shared" ref="A735:A736" si="114">C735&amp;"   "&amp;E735</f>
        <v>2.01.11.01.01.01.12.001   GER - ADMINITRAÇÃO</v>
      </c>
      <c r="C735" s="57" t="s">
        <v>1912</v>
      </c>
      <c r="D735" s="58" t="s">
        <v>1912</v>
      </c>
      <c r="E735" s="57" t="s">
        <v>1913</v>
      </c>
      <c r="F735" s="59" t="s">
        <v>32</v>
      </c>
      <c r="G735" s="59" t="s">
        <v>2054</v>
      </c>
    </row>
    <row r="736" spans="1:7" x14ac:dyDescent="0.25">
      <c r="A736" s="57" t="str">
        <f t="shared" si="114"/>
        <v>2.01.11.01.01.01.12.002   GER - VIBIALIZAÇÃO DE PROJETOS</v>
      </c>
      <c r="C736" s="57" t="s">
        <v>1914</v>
      </c>
      <c r="D736" s="58" t="s">
        <v>1914</v>
      </c>
      <c r="E736" s="57" t="s">
        <v>1915</v>
      </c>
      <c r="F736" s="59" t="s">
        <v>32</v>
      </c>
      <c r="G736" s="59" t="s">
        <v>2054</v>
      </c>
    </row>
    <row r="737" spans="1:7" x14ac:dyDescent="0.25">
      <c r="A737" s="57" t="str">
        <f>C737&amp;"   "&amp;E737</f>
        <v>2.01.11.02.02.02.02.001   BIBLIOTECA - CONSOLAÇÃO</v>
      </c>
      <c r="C737" s="57" t="s">
        <v>1916</v>
      </c>
      <c r="D737" s="58" t="s">
        <v>1918</v>
      </c>
      <c r="E737" s="57" t="s">
        <v>1917</v>
      </c>
      <c r="F737" s="59" t="s">
        <v>32</v>
      </c>
      <c r="G737" s="59" t="s">
        <v>2054</v>
      </c>
    </row>
    <row r="738" spans="1:7" x14ac:dyDescent="0.25">
      <c r="A738" s="57" t="str">
        <f>C738&amp;"   "&amp;E738</f>
        <v>2.01.11.02.02.05.01.001   ADM. PRÓ REITORIA DE EDUCAÇÃO CONTINUADA</v>
      </c>
      <c r="C738" s="57" t="s">
        <v>1919</v>
      </c>
      <c r="D738" s="58" t="s">
        <v>1921</v>
      </c>
      <c r="E738" s="57" t="s">
        <v>1920</v>
      </c>
      <c r="F738" s="59" t="s">
        <v>32</v>
      </c>
      <c r="G738" s="59" t="s">
        <v>2054</v>
      </c>
    </row>
    <row r="739" spans="1:7" x14ac:dyDescent="0.25">
      <c r="A739" s="57" t="str">
        <f>C739&amp;"   "&amp;E739</f>
        <v>2.01.11.02.02.05.02.001   ADM. GERAL DA COGEAE</v>
      </c>
      <c r="C739" s="57" t="s">
        <v>1922</v>
      </c>
      <c r="D739" s="58" t="s">
        <v>1923</v>
      </c>
      <c r="E739" s="57" t="s">
        <v>1081</v>
      </c>
      <c r="F739" s="59" t="s">
        <v>32</v>
      </c>
      <c r="G739" s="59" t="s">
        <v>2054</v>
      </c>
    </row>
    <row r="740" spans="1:7" x14ac:dyDescent="0.25">
      <c r="A740" s="57" t="str">
        <f>C740&amp;"   "&amp;E740</f>
        <v>2.01.11.02.02.05.02.004   SEC. DE ALUNOS</v>
      </c>
      <c r="C740" s="57" t="s">
        <v>1924</v>
      </c>
      <c r="D740" s="58" t="s">
        <v>1925</v>
      </c>
      <c r="E740" s="57" t="s">
        <v>1085</v>
      </c>
      <c r="F740" s="59" t="s">
        <v>32</v>
      </c>
      <c r="G740" s="59" t="s">
        <v>2054</v>
      </c>
    </row>
    <row r="741" spans="1:7" x14ac:dyDescent="0.25">
      <c r="A741" s="57" t="str">
        <f t="shared" ref="A741:A752" si="115">C741&amp;"   "&amp;E741</f>
        <v>2.01.11.02.02.05.03.001   COGEAE PARCERIA - MAPA DO SABER</v>
      </c>
      <c r="C741" s="57" t="s">
        <v>1926</v>
      </c>
      <c r="D741" s="58" t="s">
        <v>1926</v>
      </c>
      <c r="E741" s="57" t="s">
        <v>1927</v>
      </c>
      <c r="F741" s="59" t="s">
        <v>32</v>
      </c>
      <c r="G741" s="59" t="s">
        <v>2054</v>
      </c>
    </row>
    <row r="742" spans="1:7" x14ac:dyDescent="0.25">
      <c r="A742" s="57" t="str">
        <f t="shared" si="115"/>
        <v>2.01.11.02.02.05.03.002   COGEAE PARCERIA - MARCATO</v>
      </c>
      <c r="C742" s="57" t="s">
        <v>1928</v>
      </c>
      <c r="D742" s="58" t="s">
        <v>1928</v>
      </c>
      <c r="E742" s="57" t="s">
        <v>1929</v>
      </c>
      <c r="F742" s="59" t="s">
        <v>32</v>
      </c>
      <c r="G742" s="59" t="s">
        <v>2054</v>
      </c>
    </row>
    <row r="743" spans="1:7" x14ac:dyDescent="0.25">
      <c r="A743" s="57" t="str">
        <f t="shared" si="115"/>
        <v>2.01.11.02.02.05.03.003   COGEAE PARCERIA - INTEGRAÇÃO</v>
      </c>
      <c r="C743" s="57" t="s">
        <v>1930</v>
      </c>
      <c r="D743" s="58" t="s">
        <v>1930</v>
      </c>
      <c r="E743" s="57" t="s">
        <v>1931</v>
      </c>
      <c r="F743" s="59" t="s">
        <v>32</v>
      </c>
      <c r="G743" s="59" t="s">
        <v>2054</v>
      </c>
    </row>
    <row r="744" spans="1:7" x14ac:dyDescent="0.25">
      <c r="A744" s="57" t="str">
        <f t="shared" si="115"/>
        <v>2.01.11.02.02.05.03.004   COGEAE PARCERIA -  PREFEITURA DE GUARULHOS</v>
      </c>
      <c r="C744" s="57" t="s">
        <v>1932</v>
      </c>
      <c r="D744" s="58" t="s">
        <v>1932</v>
      </c>
      <c r="E744" s="57" t="s">
        <v>1933</v>
      </c>
      <c r="F744" s="59" t="s">
        <v>32</v>
      </c>
      <c r="G744" s="59" t="s">
        <v>2054</v>
      </c>
    </row>
    <row r="745" spans="1:7" x14ac:dyDescent="0.25">
      <c r="A745" s="57" t="str">
        <f t="shared" si="115"/>
        <v>2.01.11.02.02.05.03.005   COGEAE PARCERIA - SEPAC</v>
      </c>
      <c r="C745" s="57" t="s">
        <v>1934</v>
      </c>
      <c r="D745" s="58" t="s">
        <v>1934</v>
      </c>
      <c r="E745" s="57" t="s">
        <v>1935</v>
      </c>
      <c r="F745" s="59" t="s">
        <v>32</v>
      </c>
      <c r="G745" s="59" t="s">
        <v>2054</v>
      </c>
    </row>
    <row r="746" spans="1:7" x14ac:dyDescent="0.25">
      <c r="A746" s="57" t="str">
        <f t="shared" si="115"/>
        <v>2.01.11.02.02.05.03.006   COGEAE PARCERIA - CESEC</v>
      </c>
      <c r="C746" s="57" t="s">
        <v>1936</v>
      </c>
      <c r="D746" s="58" t="s">
        <v>1936</v>
      </c>
      <c r="E746" s="57" t="s">
        <v>1937</v>
      </c>
      <c r="F746" s="59" t="s">
        <v>32</v>
      </c>
      <c r="G746" s="59" t="s">
        <v>2054</v>
      </c>
    </row>
    <row r="747" spans="1:7" x14ac:dyDescent="0.25">
      <c r="A747" s="57" t="str">
        <f t="shared" si="115"/>
        <v>2.01.11.02.02.05.03.007   COGEAE PARCERIA - CULTURA INGLESA</v>
      </c>
      <c r="C747" s="57" t="s">
        <v>1938</v>
      </c>
      <c r="D747" s="58" t="s">
        <v>1938</v>
      </c>
      <c r="E747" s="57" t="s">
        <v>1939</v>
      </c>
      <c r="F747" s="59" t="s">
        <v>32</v>
      </c>
      <c r="G747" s="59" t="s">
        <v>2054</v>
      </c>
    </row>
    <row r="748" spans="1:7" x14ac:dyDescent="0.25">
      <c r="A748" s="57" t="str">
        <f t="shared" si="115"/>
        <v>2.01.11.02.02.05.03.008   COGEAE PARCERIA - CAMPI</v>
      </c>
      <c r="C748" s="57" t="s">
        <v>1940</v>
      </c>
      <c r="D748" s="58" t="s">
        <v>1940</v>
      </c>
      <c r="E748" s="57" t="s">
        <v>1941</v>
      </c>
      <c r="F748" s="59" t="s">
        <v>32</v>
      </c>
      <c r="G748" s="59" t="s">
        <v>2054</v>
      </c>
    </row>
    <row r="749" spans="1:7" x14ac:dyDescent="0.25">
      <c r="A749" s="57" t="str">
        <f t="shared" si="115"/>
        <v>2.01.11.02.02.05.03.009   COGEAE PARCERIA - ESA</v>
      </c>
      <c r="C749" s="57" t="s">
        <v>1942</v>
      </c>
      <c r="D749" s="58" t="s">
        <v>1942</v>
      </c>
      <c r="E749" s="57" t="s">
        <v>1943</v>
      </c>
      <c r="F749" s="59" t="s">
        <v>32</v>
      </c>
      <c r="G749" s="59" t="s">
        <v>2054</v>
      </c>
    </row>
    <row r="750" spans="1:7" x14ac:dyDescent="0.25">
      <c r="A750" s="57" t="str">
        <f t="shared" si="115"/>
        <v>2.01.11.02.02.05.03.010   COGEAE PARCERIA - CENTRO PAULA SOUZA</v>
      </c>
      <c r="C750" s="57" t="s">
        <v>1944</v>
      </c>
      <c r="D750" s="58" t="s">
        <v>1944</v>
      </c>
      <c r="E750" s="57" t="s">
        <v>1945</v>
      </c>
      <c r="F750" s="59" t="s">
        <v>32</v>
      </c>
      <c r="G750" s="59" t="s">
        <v>2054</v>
      </c>
    </row>
    <row r="751" spans="1:7" x14ac:dyDescent="0.25">
      <c r="A751" s="57" t="str">
        <f t="shared" si="115"/>
        <v>2.01.11.02.02.05.03.011   COGEAE PARCERIA - OI TELEMAR NORTE LESTE</v>
      </c>
      <c r="C751" s="57" t="s">
        <v>1946</v>
      </c>
      <c r="D751" s="58" t="s">
        <v>1946</v>
      </c>
      <c r="E751" s="57" t="s">
        <v>1947</v>
      </c>
      <c r="F751" s="59" t="s">
        <v>32</v>
      </c>
      <c r="G751" s="59" t="s">
        <v>2054</v>
      </c>
    </row>
    <row r="752" spans="1:7" x14ac:dyDescent="0.25">
      <c r="A752" s="57" t="str">
        <f t="shared" si="115"/>
        <v>2.01.11.02.02.05.03.012   COGEAE PARCERIA - PREFEITURA DE SÃO BERNARDO DO CAMPO</v>
      </c>
      <c r="C752" s="57" t="s">
        <v>1948</v>
      </c>
      <c r="D752" s="58" t="s">
        <v>1948</v>
      </c>
      <c r="E752" s="57" t="s">
        <v>2232</v>
      </c>
      <c r="F752" s="59" t="s">
        <v>32</v>
      </c>
      <c r="G752" s="59" t="s">
        <v>2054</v>
      </c>
    </row>
    <row r="753" spans="1:7" x14ac:dyDescent="0.25">
      <c r="A753" s="57" t="str">
        <f t="shared" ref="A753:A754" si="116">C753&amp;"   "&amp;E753</f>
        <v>2.01.11.02.03.01.01.001   CENTRO DE RESPONSABILIDADE GERAL - CONSOLAÇÃO</v>
      </c>
      <c r="C753" s="57" t="s">
        <v>1949</v>
      </c>
      <c r="D753" s="58" t="s">
        <v>1951</v>
      </c>
      <c r="E753" s="57" t="s">
        <v>1950</v>
      </c>
      <c r="F753" s="59" t="s">
        <v>32</v>
      </c>
      <c r="G753" s="59" t="s">
        <v>2054</v>
      </c>
    </row>
    <row r="754" spans="1:7" x14ac:dyDescent="0.25">
      <c r="A754" s="57" t="str">
        <f t="shared" si="116"/>
        <v>2.01.11.02.03.01.01.002   OBRAS DE REFORMA E ESTRUTURA DO PRÉDIO</v>
      </c>
      <c r="C754" s="57" t="s">
        <v>1952</v>
      </c>
      <c r="D754" s="58" t="s">
        <v>1954</v>
      </c>
      <c r="E754" s="57" t="s">
        <v>1953</v>
      </c>
      <c r="F754" s="59" t="s">
        <v>32</v>
      </c>
      <c r="G754" s="59" t="s">
        <v>2054</v>
      </c>
    </row>
    <row r="755" spans="1:7" x14ac:dyDescent="0.25">
      <c r="A755" s="57" t="str">
        <f t="shared" ref="A755:A758" si="117">C755&amp;"   "&amp;E755</f>
        <v>2.01.12.01.01.01.04.004   DSAS - MANUTENÇÃO</v>
      </c>
      <c r="C755" s="57" t="s">
        <v>1955</v>
      </c>
      <c r="D755" s="58" t="s">
        <v>1956</v>
      </c>
      <c r="E755" s="57" t="s">
        <v>2061</v>
      </c>
      <c r="F755" s="59" t="s">
        <v>32</v>
      </c>
      <c r="G755" s="59" t="s">
        <v>2054</v>
      </c>
    </row>
    <row r="756" spans="1:7" x14ac:dyDescent="0.25">
      <c r="A756" s="57" t="str">
        <f t="shared" si="117"/>
        <v>2.01.12.01.01.01.04.005   DSAS - CENTRAL DE CÓPIAS - IPIRANGA</v>
      </c>
      <c r="C756" s="57" t="s">
        <v>1957</v>
      </c>
      <c r="D756" s="58" t="s">
        <v>1959</v>
      </c>
      <c r="E756" s="57" t="s">
        <v>1958</v>
      </c>
      <c r="F756" s="59" t="s">
        <v>32</v>
      </c>
      <c r="G756" s="59" t="s">
        <v>2054</v>
      </c>
    </row>
    <row r="757" spans="1:7" x14ac:dyDescent="0.25">
      <c r="A757" s="57" t="str">
        <f t="shared" si="117"/>
        <v>2.01.12.01.01.01.04.007   DSAS - LIMPEZA E CONSERVAÇÃO</v>
      </c>
      <c r="C757" s="57" t="s">
        <v>1960</v>
      </c>
      <c r="D757" s="58" t="s">
        <v>1961</v>
      </c>
      <c r="E757" s="57" t="s">
        <v>130</v>
      </c>
      <c r="F757" s="59" t="s">
        <v>32</v>
      </c>
      <c r="G757" s="59" t="s">
        <v>2054</v>
      </c>
    </row>
    <row r="758" spans="1:7" x14ac:dyDescent="0.25">
      <c r="A758" s="57" t="str">
        <f t="shared" si="117"/>
        <v>2.01.12.01.01.01.04.010   DSAS - COPA</v>
      </c>
      <c r="C758" s="57" t="s">
        <v>1962</v>
      </c>
      <c r="D758" s="58" t="s">
        <v>1963</v>
      </c>
      <c r="E758" s="57" t="s">
        <v>139</v>
      </c>
      <c r="F758" s="59" t="s">
        <v>32</v>
      </c>
      <c r="G758" s="59" t="s">
        <v>2054</v>
      </c>
    </row>
    <row r="759" spans="1:7" x14ac:dyDescent="0.25">
      <c r="A759" s="57" t="str">
        <f t="shared" ref="A759:A766" si="118">C759&amp;"   "&amp;E759</f>
        <v>2.01.12.01.01.01.05.004   DTI - LABORÁTORIOS</v>
      </c>
      <c r="C759" s="57" t="s">
        <v>1964</v>
      </c>
      <c r="D759" s="58" t="s">
        <v>1965</v>
      </c>
      <c r="E759" s="57" t="s">
        <v>151</v>
      </c>
      <c r="F759" s="59" t="s">
        <v>32</v>
      </c>
      <c r="G759" s="59" t="s">
        <v>2054</v>
      </c>
    </row>
    <row r="760" spans="1:7" x14ac:dyDescent="0.25">
      <c r="A760" s="57" t="str">
        <f t="shared" si="118"/>
        <v>2.01.12.01.01.01.10.003   SAE - ATENDIMENTO</v>
      </c>
      <c r="C760" s="57" t="s">
        <v>1966</v>
      </c>
      <c r="D760" s="58" t="s">
        <v>1967</v>
      </c>
      <c r="E760" s="57" t="s">
        <v>217</v>
      </c>
      <c r="F760" s="59" t="s">
        <v>32</v>
      </c>
      <c r="G760" s="59" t="s">
        <v>2054</v>
      </c>
    </row>
    <row r="761" spans="1:7" x14ac:dyDescent="0.25">
      <c r="A761" s="57" t="str">
        <f t="shared" si="118"/>
        <v>2.01.12.02.01.07.01.001   DIREÇÃO DE CAMPUS - IPIRANGA</v>
      </c>
      <c r="C761" s="57" t="s">
        <v>1968</v>
      </c>
      <c r="D761" s="58" t="s">
        <v>1970</v>
      </c>
      <c r="E761" s="57" t="s">
        <v>1969</v>
      </c>
      <c r="F761" s="59" t="s">
        <v>32</v>
      </c>
      <c r="G761" s="59" t="s">
        <v>2054</v>
      </c>
    </row>
    <row r="762" spans="1:7" x14ac:dyDescent="0.25">
      <c r="A762" s="57" t="str">
        <f t="shared" si="118"/>
        <v>2.01.12.02.01.07.02.003   DIPLAD - MANUTENÇÃO CIVIL E PREDIAL - IPIRANGA</v>
      </c>
      <c r="C762" s="57" t="s">
        <v>2233</v>
      </c>
      <c r="D762" s="58" t="s">
        <v>2233</v>
      </c>
      <c r="E762" s="57" t="s">
        <v>2234</v>
      </c>
      <c r="F762" s="59" t="s">
        <v>32</v>
      </c>
      <c r="G762" s="59" t="s">
        <v>2054</v>
      </c>
    </row>
    <row r="763" spans="1:7" x14ac:dyDescent="0.25">
      <c r="A763" s="57" t="str">
        <f t="shared" si="118"/>
        <v>2.01.12.02.02.02.02.001   BIBLIOTECA - IPIRANGA</v>
      </c>
      <c r="C763" s="57" t="s">
        <v>1971</v>
      </c>
      <c r="D763" s="58" t="s">
        <v>1973</v>
      </c>
      <c r="E763" s="57" t="s">
        <v>1972</v>
      </c>
      <c r="F763" s="59" t="s">
        <v>32</v>
      </c>
      <c r="G763" s="59" t="s">
        <v>2054</v>
      </c>
    </row>
    <row r="764" spans="1:7" x14ac:dyDescent="0.25">
      <c r="A764" s="57" t="str">
        <f t="shared" si="118"/>
        <v>2.01.12.02.02.02.08.002   EXPEDIENTE DA FACULDADE - FEA</v>
      </c>
      <c r="C764" s="57" t="s">
        <v>2235</v>
      </c>
      <c r="D764" s="58" t="s">
        <v>2236</v>
      </c>
      <c r="E764" s="57" t="s">
        <v>484</v>
      </c>
      <c r="F764" s="59" t="s">
        <v>32</v>
      </c>
      <c r="G764" s="59" t="s">
        <v>2054</v>
      </c>
    </row>
    <row r="765" spans="1:7" x14ac:dyDescent="0.25">
      <c r="A765" s="57" t="str">
        <f t="shared" si="118"/>
        <v>2.01.12.02.02.02.10.002   EXPEDIENTE DA FACULDADE - FE</v>
      </c>
      <c r="C765" s="57" t="s">
        <v>2237</v>
      </c>
      <c r="D765" s="58" t="s">
        <v>2238</v>
      </c>
      <c r="E765" s="57" t="s">
        <v>571</v>
      </c>
      <c r="F765" s="59" t="s">
        <v>32</v>
      </c>
      <c r="G765" s="59" t="s">
        <v>2054</v>
      </c>
    </row>
    <row r="766" spans="1:7" x14ac:dyDescent="0.25">
      <c r="A766" s="57" t="str">
        <f t="shared" si="118"/>
        <v>2.01.12.02.02.02.15.019   ATELIE DE CONSERVACAO E RESTAURO</v>
      </c>
      <c r="C766" s="57" t="s">
        <v>2239</v>
      </c>
      <c r="D766" s="58" t="s">
        <v>2240</v>
      </c>
      <c r="E766" s="57" t="s">
        <v>737</v>
      </c>
      <c r="F766" s="59" t="s">
        <v>32</v>
      </c>
      <c r="G766" s="59" t="s">
        <v>2054</v>
      </c>
    </row>
    <row r="767" spans="1:7" x14ac:dyDescent="0.25">
      <c r="A767" s="57" t="str">
        <f t="shared" ref="A767:A768" si="119">C767&amp;"   "&amp;E767</f>
        <v>2.01.12.02.02.02.17.001   DIREÇÃO GERAL</v>
      </c>
      <c r="C767" s="57" t="s">
        <v>1974</v>
      </c>
      <c r="D767" s="58" t="s">
        <v>1975</v>
      </c>
      <c r="E767" s="57" t="s">
        <v>1757</v>
      </c>
      <c r="F767" s="59" t="s">
        <v>32</v>
      </c>
      <c r="G767" s="59" t="s">
        <v>2054</v>
      </c>
    </row>
    <row r="768" spans="1:7" x14ac:dyDescent="0.25">
      <c r="A768" s="57" t="str">
        <f t="shared" si="119"/>
        <v>2.01.12.02.02.02.17.002   EXPEDIENTE DA FACULDADE - FT</v>
      </c>
      <c r="C768" s="57" t="s">
        <v>1976</v>
      </c>
      <c r="D768" s="58" t="s">
        <v>1977</v>
      </c>
      <c r="E768" s="57" t="s">
        <v>785</v>
      </c>
      <c r="F768" s="59" t="s">
        <v>32</v>
      </c>
      <c r="G768" s="59" t="s">
        <v>2054</v>
      </c>
    </row>
    <row r="769" spans="1:7" x14ac:dyDescent="0.25">
      <c r="A769" s="57" t="str">
        <f t="shared" ref="A769:A770" si="120">C769&amp;"   "&amp;E769</f>
        <v>2.01.12.02.02.04.09.001   PAC- ATENDIMENTO COMUNITÁRIO</v>
      </c>
      <c r="C769" s="57" t="s">
        <v>1978</v>
      </c>
      <c r="D769" s="58" t="s">
        <v>1979</v>
      </c>
      <c r="E769" s="57" t="s">
        <v>1039</v>
      </c>
      <c r="F769" s="59" t="s">
        <v>32</v>
      </c>
      <c r="G769" s="59" t="s">
        <v>2054</v>
      </c>
    </row>
    <row r="770" spans="1:7" x14ac:dyDescent="0.25">
      <c r="A770" s="57" t="str">
        <f t="shared" si="120"/>
        <v>2.01.12.02.02.04.09.003   PAC - SEGURANÇA PATRIMONIAL</v>
      </c>
      <c r="C770" s="57" t="s">
        <v>1980</v>
      </c>
      <c r="D770" s="58" t="s">
        <v>1981</v>
      </c>
      <c r="E770" s="57" t="s">
        <v>1045</v>
      </c>
      <c r="F770" s="59" t="s">
        <v>32</v>
      </c>
      <c r="G770" s="59" t="s">
        <v>2054</v>
      </c>
    </row>
    <row r="771" spans="1:7" x14ac:dyDescent="0.25">
      <c r="A771" s="57" t="str">
        <f>C771&amp;"   "&amp;E771</f>
        <v>2.01.12.02.02.05.02.001   ADM. GERAL DA COGEAE</v>
      </c>
      <c r="C771" s="57" t="s">
        <v>1982</v>
      </c>
      <c r="D771" s="58" t="s">
        <v>1983</v>
      </c>
      <c r="E771" s="57" t="s">
        <v>1081</v>
      </c>
      <c r="F771" s="59" t="s">
        <v>32</v>
      </c>
      <c r="G771" s="59" t="s">
        <v>2054</v>
      </c>
    </row>
    <row r="772" spans="1:7" x14ac:dyDescent="0.25">
      <c r="A772" s="57" t="str">
        <f>C772&amp;"   "&amp;E772</f>
        <v>2.01.12.02.03.01.01.001   CENTRO DE RESPONSABILIDADE GERAL - IPIRANGA</v>
      </c>
      <c r="C772" s="57" t="s">
        <v>1984</v>
      </c>
      <c r="D772" s="58" t="s">
        <v>1986</v>
      </c>
      <c r="E772" s="57" t="s">
        <v>1985</v>
      </c>
      <c r="F772" s="59" t="s">
        <v>32</v>
      </c>
      <c r="G772" s="59" t="s">
        <v>2054</v>
      </c>
    </row>
    <row r="773" spans="1:7" x14ac:dyDescent="0.25">
      <c r="A773" s="57" t="str">
        <f>C773&amp;"   "&amp;E773</f>
        <v>2.01.13.02.03.01.01.001   CENTRO DE RESPONSABILIDADE GERAL - CLINICA PSICOLÓGICA ANA M</v>
      </c>
      <c r="C773" s="57" t="s">
        <v>1987</v>
      </c>
      <c r="D773" s="58" t="s">
        <v>1987</v>
      </c>
      <c r="E773" s="57" t="s">
        <v>1988</v>
      </c>
      <c r="F773" s="59" t="s">
        <v>32</v>
      </c>
      <c r="G773" s="59" t="s">
        <v>2054</v>
      </c>
    </row>
    <row r="774" spans="1:7" x14ac:dyDescent="0.25">
      <c r="A774" s="57" t="str">
        <f>C774&amp;"   "&amp;E774</f>
        <v>2.01.14.01.01.01.02.003   CON - CUSTOS E ORÇAMENTOS</v>
      </c>
      <c r="C774" s="57" t="s">
        <v>2241</v>
      </c>
      <c r="D774" s="58" t="s">
        <v>2241</v>
      </c>
      <c r="E774" s="57" t="s">
        <v>1903</v>
      </c>
      <c r="F774" s="59" t="s">
        <v>32</v>
      </c>
      <c r="G774" s="59" t="s">
        <v>2054</v>
      </c>
    </row>
    <row r="775" spans="1:7" x14ac:dyDescent="0.25">
      <c r="A775" s="57" t="str">
        <f t="shared" ref="A775:A777" si="121">C775&amp;"   "&amp;E775</f>
        <v>2.01.14.01.01.01.04.004   DSAS - MANUTENÇÃO</v>
      </c>
      <c r="C775" s="57" t="s">
        <v>2242</v>
      </c>
      <c r="D775" s="58" t="s">
        <v>2242</v>
      </c>
      <c r="E775" s="57" t="s">
        <v>2061</v>
      </c>
      <c r="F775" s="59" t="s">
        <v>32</v>
      </c>
      <c r="G775" s="59" t="s">
        <v>2054</v>
      </c>
    </row>
    <row r="776" spans="1:7" x14ac:dyDescent="0.25">
      <c r="A776" s="57" t="str">
        <f t="shared" si="121"/>
        <v>2.01.14.01.01.01.04.005   DSAS - CENTRAL DE CÓPIAS - VILA MARIANA</v>
      </c>
      <c r="C776" s="57" t="s">
        <v>2243</v>
      </c>
      <c r="D776" s="58" t="s">
        <v>2243</v>
      </c>
      <c r="E776" s="57" t="s">
        <v>2244</v>
      </c>
      <c r="F776" s="59" t="s">
        <v>32</v>
      </c>
      <c r="G776" s="59" t="s">
        <v>2054</v>
      </c>
    </row>
    <row r="777" spans="1:7" x14ac:dyDescent="0.25">
      <c r="A777" s="57" t="str">
        <f t="shared" si="121"/>
        <v>2.01.14.01.01.01.04.010   DSAS - COPA</v>
      </c>
      <c r="C777" s="57" t="s">
        <v>2245</v>
      </c>
      <c r="D777" s="58" t="s">
        <v>2245</v>
      </c>
      <c r="E777" s="57" t="s">
        <v>139</v>
      </c>
      <c r="F777" s="59" t="s">
        <v>32</v>
      </c>
      <c r="G777" s="59" t="s">
        <v>2054</v>
      </c>
    </row>
    <row r="778" spans="1:7" x14ac:dyDescent="0.25">
      <c r="A778" s="57" t="str">
        <f t="shared" ref="A778:A779" si="122">C778&amp;"   "&amp;E778</f>
        <v>2.01.14.01.01.01.05.006   DTI - MÍDIAS DIGITAIS</v>
      </c>
      <c r="C778" s="57" t="s">
        <v>2246</v>
      </c>
      <c r="D778" s="58" t="s">
        <v>2246</v>
      </c>
      <c r="E778" s="57" t="s">
        <v>157</v>
      </c>
      <c r="F778" s="59" t="s">
        <v>32</v>
      </c>
      <c r="G778" s="59" t="s">
        <v>2054</v>
      </c>
    </row>
    <row r="779" spans="1:7" x14ac:dyDescent="0.25">
      <c r="A779" s="57" t="str">
        <f t="shared" si="122"/>
        <v>2.01.14.01.01.01.05.008   DTI - AUDIO VISUAL</v>
      </c>
      <c r="C779" s="57" t="s">
        <v>2247</v>
      </c>
      <c r="D779" s="58" t="s">
        <v>2247</v>
      </c>
      <c r="E779" s="57" t="s">
        <v>163</v>
      </c>
      <c r="F779" s="59" t="s">
        <v>32</v>
      </c>
      <c r="G779" s="59" t="s">
        <v>2054</v>
      </c>
    </row>
    <row r="780" spans="1:7" x14ac:dyDescent="0.25">
      <c r="A780" s="57" t="str">
        <f t="shared" ref="A780:A781" si="123">C780&amp;"   "&amp;E780</f>
        <v>2.01.14.01.01.01.10.002   SAE - REGISTRO ESCOLAR</v>
      </c>
      <c r="C780" s="57" t="s">
        <v>2248</v>
      </c>
      <c r="D780" s="58" t="s">
        <v>2248</v>
      </c>
      <c r="E780" s="57" t="s">
        <v>214</v>
      </c>
      <c r="F780" s="59" t="s">
        <v>32</v>
      </c>
      <c r="G780" s="59" t="s">
        <v>2054</v>
      </c>
    </row>
    <row r="781" spans="1:7" x14ac:dyDescent="0.25">
      <c r="A781" s="57" t="str">
        <f t="shared" si="123"/>
        <v>2.01.14.01.01.01.10.003   SAE - ATENDIMENTO</v>
      </c>
      <c r="C781" s="57" t="s">
        <v>2249</v>
      </c>
      <c r="D781" s="58" t="s">
        <v>2249</v>
      </c>
      <c r="E781" s="57" t="s">
        <v>217</v>
      </c>
      <c r="F781" s="59" t="s">
        <v>32</v>
      </c>
      <c r="G781" s="59" t="s">
        <v>2054</v>
      </c>
    </row>
    <row r="782" spans="1:7" x14ac:dyDescent="0.25">
      <c r="A782" s="57" t="str">
        <f t="shared" ref="A782:A783" si="124">C782&amp;"   "&amp;E782</f>
        <v>2.01.14.01.01.01.12.001   GER - ADMINITRAÇÃO</v>
      </c>
      <c r="C782" s="57" t="s">
        <v>2250</v>
      </c>
      <c r="D782" s="58" t="s">
        <v>2250</v>
      </c>
      <c r="E782" s="57" t="s">
        <v>1913</v>
      </c>
      <c r="F782" s="59" t="s">
        <v>32</v>
      </c>
      <c r="G782" s="59" t="s">
        <v>2054</v>
      </c>
    </row>
    <row r="783" spans="1:7" x14ac:dyDescent="0.25">
      <c r="A783" s="57" t="str">
        <f t="shared" si="124"/>
        <v>2.01.14.01.01.01.12.002   GER - VIBIALIZAÇÃO DE PROJETOS</v>
      </c>
      <c r="C783" s="57" t="s">
        <v>2251</v>
      </c>
      <c r="D783" s="58" t="s">
        <v>2251</v>
      </c>
      <c r="E783" s="57" t="s">
        <v>1915</v>
      </c>
      <c r="F783" s="59" t="s">
        <v>32</v>
      </c>
      <c r="G783" s="59" t="s">
        <v>2054</v>
      </c>
    </row>
    <row r="784" spans="1:7" x14ac:dyDescent="0.25">
      <c r="A784" s="57" t="str">
        <f>C784&amp;"   "&amp;E784</f>
        <v>2.01.14.02.02.02.02.001   BIBLIOTECA - VILA MARIANA</v>
      </c>
      <c r="C784" s="57" t="s">
        <v>2252</v>
      </c>
      <c r="D784" s="58" t="s">
        <v>2252</v>
      </c>
      <c r="E784" s="57" t="s">
        <v>2253</v>
      </c>
      <c r="F784" s="59" t="s">
        <v>32</v>
      </c>
      <c r="G784" s="59" t="s">
        <v>2054</v>
      </c>
    </row>
    <row r="785" spans="1:7" x14ac:dyDescent="0.25">
      <c r="A785" s="57" t="str">
        <f>C785&amp;"   "&amp;E785</f>
        <v>2.01.14.02.02.05.01.001   ADM. PRÓ REITORIA DE EDUCAÇÃO CONTINUADA</v>
      </c>
      <c r="C785" s="57" t="s">
        <v>2254</v>
      </c>
      <c r="D785" s="58" t="s">
        <v>2254</v>
      </c>
      <c r="E785" s="57" t="s">
        <v>1920</v>
      </c>
      <c r="F785" s="59" t="s">
        <v>32</v>
      </c>
      <c r="G785" s="59" t="s">
        <v>2054</v>
      </c>
    </row>
    <row r="786" spans="1:7" x14ac:dyDescent="0.25">
      <c r="A786" s="57" t="str">
        <f t="shared" ref="A786:A789" si="125">C786&amp;"   "&amp;E786</f>
        <v>2.01.14.02.02.05.02.001   ADM. GERAL DA COGEAE</v>
      </c>
      <c r="C786" s="57" t="s">
        <v>2255</v>
      </c>
      <c r="D786" s="58" t="s">
        <v>2255</v>
      </c>
      <c r="E786" s="57" t="s">
        <v>1081</v>
      </c>
      <c r="F786" s="59" t="s">
        <v>32</v>
      </c>
      <c r="G786" s="59" t="s">
        <v>2054</v>
      </c>
    </row>
    <row r="787" spans="1:7" x14ac:dyDescent="0.25">
      <c r="A787" s="57" t="str">
        <f t="shared" si="125"/>
        <v>2.01.14.02.02.05.02.002   CONTROLE ADMINISTRATIVO</v>
      </c>
      <c r="C787" s="57" t="s">
        <v>2256</v>
      </c>
      <c r="D787" s="58" t="s">
        <v>2256</v>
      </c>
      <c r="E787" s="57" t="s">
        <v>1083</v>
      </c>
      <c r="F787" s="59" t="s">
        <v>32</v>
      </c>
      <c r="G787" s="59" t="s">
        <v>2054</v>
      </c>
    </row>
    <row r="788" spans="1:7" x14ac:dyDescent="0.25">
      <c r="A788" s="57" t="str">
        <f t="shared" si="125"/>
        <v>2.01.14.02.02.05.02.003   SEC. DE CURSOS</v>
      </c>
      <c r="C788" s="57" t="s">
        <v>2257</v>
      </c>
      <c r="D788" s="58" t="s">
        <v>2257</v>
      </c>
      <c r="E788" s="57" t="s">
        <v>1084</v>
      </c>
      <c r="F788" s="59" t="s">
        <v>32</v>
      </c>
      <c r="G788" s="59" t="s">
        <v>2054</v>
      </c>
    </row>
    <row r="789" spans="1:7" x14ac:dyDescent="0.25">
      <c r="A789" s="57" t="str">
        <f t="shared" si="125"/>
        <v>2.01.14.02.02.05.02.004   SEC. DE ALUNOS</v>
      </c>
      <c r="C789" s="57" t="s">
        <v>2258</v>
      </c>
      <c r="D789" s="58" t="s">
        <v>2258</v>
      </c>
      <c r="E789" s="57" t="s">
        <v>1085</v>
      </c>
      <c r="F789" s="59" t="s">
        <v>32</v>
      </c>
      <c r="G789" s="59" t="s">
        <v>2054</v>
      </c>
    </row>
    <row r="790" spans="1:7" x14ac:dyDescent="0.25">
      <c r="A790" s="57" t="str">
        <f t="shared" ref="A790:A791" si="126">C790&amp;"   "&amp;E790</f>
        <v>2.01.14.02.03.01.01.001   CENTRO DE RESPONSABILIDADE GERAL - VILA MARIANA</v>
      </c>
      <c r="C790" s="57" t="s">
        <v>2259</v>
      </c>
      <c r="D790" s="58" t="s">
        <v>2259</v>
      </c>
      <c r="E790" s="57" t="s">
        <v>2260</v>
      </c>
      <c r="F790" s="59" t="s">
        <v>32</v>
      </c>
      <c r="G790" s="59" t="s">
        <v>2054</v>
      </c>
    </row>
    <row r="791" spans="1:7" x14ac:dyDescent="0.25">
      <c r="A791" s="57" t="str">
        <f t="shared" si="126"/>
        <v>2.01.14.02.03.01.01.002   OBRAS DE REFORMA E ESTRUTURA DO PRÉDIO</v>
      </c>
      <c r="C791" s="57" t="s">
        <v>2261</v>
      </c>
      <c r="D791" s="58" t="s">
        <v>2261</v>
      </c>
      <c r="E791" s="57" t="s">
        <v>1953</v>
      </c>
      <c r="F791" s="59" t="s">
        <v>32</v>
      </c>
      <c r="G791" s="59" t="s">
        <v>2054</v>
      </c>
    </row>
    <row r="792" spans="1:7" x14ac:dyDescent="0.25">
      <c r="A792" s="57" t="str">
        <f t="shared" ref="A792:A803" si="127">C792&amp;"   "&amp;E792</f>
        <v>2.01.88.01.01.01.01.001   REABILITAÇÃO DE DEFICIENTES</v>
      </c>
      <c r="C792" s="57" t="s">
        <v>1989</v>
      </c>
      <c r="D792" s="58" t="s">
        <v>1989</v>
      </c>
      <c r="E792" s="57" t="s">
        <v>1990</v>
      </c>
      <c r="F792" s="59" t="s">
        <v>32</v>
      </c>
      <c r="G792" s="59" t="s">
        <v>2054</v>
      </c>
    </row>
    <row r="793" spans="1:7" x14ac:dyDescent="0.25">
      <c r="A793" s="57" t="str">
        <f t="shared" si="127"/>
        <v>2.01.88.01.01.01.01.002   TRATAMENTO, AMPARO E ENCAMINHAMENTO PSICOLOGICO</v>
      </c>
      <c r="C793" s="57" t="s">
        <v>1991</v>
      </c>
      <c r="D793" s="58" t="s">
        <v>1991</v>
      </c>
      <c r="E793" s="57" t="s">
        <v>1992</v>
      </c>
      <c r="F793" s="59" t="s">
        <v>32</v>
      </c>
      <c r="G793" s="59" t="s">
        <v>2054</v>
      </c>
    </row>
    <row r="794" spans="1:7" x14ac:dyDescent="0.25">
      <c r="A794" s="57" t="str">
        <f t="shared" si="127"/>
        <v>2.01.88.01.01.01.01.003   ORIENTAÇÃO E ATENDIMENTO - DIREITOS FUNDAMENTAIS</v>
      </c>
      <c r="C794" s="57" t="s">
        <v>1993</v>
      </c>
      <c r="D794" s="58" t="s">
        <v>1993</v>
      </c>
      <c r="E794" s="57" t="s">
        <v>1994</v>
      </c>
      <c r="F794" s="59" t="s">
        <v>32</v>
      </c>
      <c r="G794" s="59" t="s">
        <v>2054</v>
      </c>
    </row>
    <row r="795" spans="1:7" x14ac:dyDescent="0.25">
      <c r="A795" s="57" t="str">
        <f t="shared" si="127"/>
        <v>2.01.88.01.01.01.01.004   JUIZADO ESPECIAL</v>
      </c>
      <c r="C795" s="57" t="s">
        <v>1995</v>
      </c>
      <c r="D795" s="58" t="s">
        <v>1995</v>
      </c>
      <c r="E795" s="57" t="s">
        <v>1996</v>
      </c>
      <c r="F795" s="59" t="s">
        <v>32</v>
      </c>
      <c r="G795" s="59" t="s">
        <v>2054</v>
      </c>
    </row>
    <row r="796" spans="1:7" x14ac:dyDescent="0.25">
      <c r="A796" s="57" t="str">
        <f t="shared" si="127"/>
        <v>2.01.88.01.01.01.01.005   POLITICAS PUBLICAS</v>
      </c>
      <c r="C796" s="57" t="s">
        <v>1997</v>
      </c>
      <c r="D796" s="58" t="s">
        <v>1997</v>
      </c>
      <c r="E796" s="57" t="s">
        <v>1998</v>
      </c>
      <c r="F796" s="59" t="s">
        <v>32</v>
      </c>
      <c r="G796" s="59" t="s">
        <v>2054</v>
      </c>
    </row>
    <row r="797" spans="1:7" x14ac:dyDescent="0.25">
      <c r="A797" s="57" t="str">
        <f t="shared" si="127"/>
        <v>2.01.88.01.01.01.01.006   NUCLEO DE TRABALHOS COMUNITARIOS</v>
      </c>
      <c r="C797" s="57" t="s">
        <v>1999</v>
      </c>
      <c r="D797" s="58" t="s">
        <v>1999</v>
      </c>
      <c r="E797" s="57" t="s">
        <v>2000</v>
      </c>
      <c r="F797" s="59" t="s">
        <v>32</v>
      </c>
      <c r="G797" s="59" t="s">
        <v>2054</v>
      </c>
    </row>
    <row r="798" spans="1:7" x14ac:dyDescent="0.25">
      <c r="A798" s="57" t="str">
        <f t="shared" si="127"/>
        <v>2.01.88.01.01.01.01.007   ORIENTAÇÃO ESCOLAS PUBLICAS</v>
      </c>
      <c r="C798" s="57" t="s">
        <v>2001</v>
      </c>
      <c r="D798" s="58" t="s">
        <v>2001</v>
      </c>
      <c r="E798" s="57" t="s">
        <v>2002</v>
      </c>
      <c r="F798" s="59" t="s">
        <v>32</v>
      </c>
      <c r="G798" s="59" t="s">
        <v>2054</v>
      </c>
    </row>
    <row r="799" spans="1:7" x14ac:dyDescent="0.25">
      <c r="A799" s="57" t="str">
        <f t="shared" si="127"/>
        <v>2.01.88.01.01.01.01.008   BALCAO DE DIREITOS</v>
      </c>
      <c r="C799" s="57" t="s">
        <v>2003</v>
      </c>
      <c r="D799" s="58" t="s">
        <v>2003</v>
      </c>
      <c r="E799" s="57" t="s">
        <v>2004</v>
      </c>
      <c r="F799" s="59" t="s">
        <v>32</v>
      </c>
      <c r="G799" s="59" t="s">
        <v>2054</v>
      </c>
    </row>
    <row r="800" spans="1:7" x14ac:dyDescent="0.25">
      <c r="A800" s="57" t="str">
        <f t="shared" si="127"/>
        <v>2.01.88.01.01.01.01.009   ATENDIMENTOS A PREFEITURAS</v>
      </c>
      <c r="C800" s="57" t="s">
        <v>2005</v>
      </c>
      <c r="D800" s="58" t="s">
        <v>2005</v>
      </c>
      <c r="E800" s="57" t="s">
        <v>2006</v>
      </c>
      <c r="F800" s="59" t="s">
        <v>32</v>
      </c>
      <c r="G800" s="59" t="s">
        <v>2054</v>
      </c>
    </row>
    <row r="801" spans="1:7" x14ac:dyDescent="0.25">
      <c r="A801" s="57" t="str">
        <f t="shared" si="127"/>
        <v>2.01.88.01.01.01.01.010   SISTEMA PRISIONAL</v>
      </c>
      <c r="C801" s="57" t="s">
        <v>2007</v>
      </c>
      <c r="D801" s="58" t="s">
        <v>2007</v>
      </c>
      <c r="E801" s="57" t="s">
        <v>2008</v>
      </c>
      <c r="F801" s="59" t="s">
        <v>32</v>
      </c>
      <c r="G801" s="59" t="s">
        <v>2054</v>
      </c>
    </row>
    <row r="802" spans="1:7" x14ac:dyDescent="0.25">
      <c r="A802" s="57" t="str">
        <f t="shared" si="127"/>
        <v>2.01.88.01.01.01.01.011   SETOR DE ADMINISTRAÇÃO DE BOLSAS DE ESTUDO</v>
      </c>
      <c r="C802" s="57" t="s">
        <v>2009</v>
      </c>
      <c r="D802" s="58" t="s">
        <v>2009</v>
      </c>
      <c r="E802" s="57" t="s">
        <v>2010</v>
      </c>
      <c r="F802" s="59" t="s">
        <v>32</v>
      </c>
      <c r="G802" s="59" t="s">
        <v>2054</v>
      </c>
    </row>
    <row r="803" spans="1:7" x14ac:dyDescent="0.25">
      <c r="A803" s="57" t="str">
        <f t="shared" si="127"/>
        <v>2.01.88.01.01.01.01.012   ........................................ FSP</v>
      </c>
      <c r="C803" s="57" t="s">
        <v>2011</v>
      </c>
      <c r="D803" s="58" t="s">
        <v>2011</v>
      </c>
      <c r="E803" s="57" t="s">
        <v>2262</v>
      </c>
      <c r="F803" s="59" t="s">
        <v>32</v>
      </c>
      <c r="G803" s="59" t="s">
        <v>2054</v>
      </c>
    </row>
    <row r="804" spans="1:7" x14ac:dyDescent="0.25">
      <c r="A804" s="57" t="str">
        <f>C804&amp;"   "&amp;E804</f>
        <v>2.01.99.01.01.01.01.001   CONTAS PATRIMONIAIS</v>
      </c>
      <c r="C804" s="57" t="s">
        <v>2013</v>
      </c>
      <c r="D804" s="58" t="s">
        <v>2013</v>
      </c>
      <c r="E804" s="57" t="s">
        <v>2012</v>
      </c>
      <c r="F804" s="59" t="s">
        <v>32</v>
      </c>
      <c r="G804" s="59" t="s">
        <v>2054</v>
      </c>
    </row>
  </sheetData>
  <autoFilter ref="C1:G804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Requisição de copa</vt:lpstr>
      <vt:lpstr>Critérios de cálculo</vt:lpstr>
      <vt:lpstr>C.C. Set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Ambroziak da Silva</dc:creator>
  <cp:lastModifiedBy>Usuário do Windows</cp:lastModifiedBy>
  <cp:lastPrinted>2014-07-16T12:04:40Z</cp:lastPrinted>
  <dcterms:created xsi:type="dcterms:W3CDTF">2011-03-25T22:13:48Z</dcterms:created>
  <dcterms:modified xsi:type="dcterms:W3CDTF">2019-01-22T17:52:44Z</dcterms:modified>
</cp:coreProperties>
</file>